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BLW_1010_INFO\Agrarbericht 2022\Downloadcenter\Produktion und Absatz\"/>
    </mc:Choice>
  </mc:AlternateContent>
  <bookViews>
    <workbookView xWindow="120" yWindow="480" windowWidth="6390" windowHeight="6540"/>
  </bookViews>
  <sheets>
    <sheet name="Tabelle 27" sheetId="1" r:id="rId1"/>
  </sheets>
  <calcPr calcId="162913"/>
</workbook>
</file>

<file path=xl/calcChain.xml><?xml version="1.0" encoding="utf-8"?>
<calcChain xmlns="http://schemas.openxmlformats.org/spreadsheetml/2006/main">
  <c r="X41" i="1" l="1"/>
  <c r="X30" i="1"/>
  <c r="X19" i="1"/>
  <c r="X12" i="1"/>
  <c r="X5" i="1"/>
  <c r="X58" i="1" l="1"/>
  <c r="W41" i="1"/>
  <c r="W30" i="1" l="1"/>
  <c r="W19" i="1"/>
  <c r="W12" i="1"/>
  <c r="W5" i="1"/>
  <c r="W58" i="1" l="1"/>
  <c r="U5" i="1"/>
  <c r="V41" i="1"/>
  <c r="V30" i="1"/>
  <c r="V19" i="1"/>
  <c r="V12" i="1"/>
  <c r="V5" i="1"/>
  <c r="U12" i="1"/>
  <c r="U41" i="1"/>
  <c r="U30" i="1"/>
  <c r="U19" i="1"/>
  <c r="U58" i="1"/>
  <c r="T30" i="1"/>
  <c r="T12" i="1"/>
  <c r="T58" i="1"/>
  <c r="S12" i="1"/>
  <c r="S58" i="1" s="1"/>
  <c r="B30" i="1"/>
  <c r="C30" i="1"/>
  <c r="D30" i="1"/>
  <c r="E30" i="1"/>
  <c r="F30" i="1"/>
  <c r="G30" i="1"/>
  <c r="H30" i="1"/>
  <c r="L30" i="1"/>
  <c r="N30" i="1"/>
  <c r="M19" i="1"/>
  <c r="L19" i="1"/>
  <c r="K19" i="1"/>
  <c r="M12" i="1"/>
  <c r="L12" i="1"/>
  <c r="K12" i="1"/>
  <c r="M5" i="1"/>
  <c r="L5" i="1"/>
  <c r="K5" i="1"/>
  <c r="V58" i="1" l="1"/>
</calcChain>
</file>

<file path=xl/sharedStrings.xml><?xml version="1.0" encoding="utf-8"?>
<sst xmlns="http://schemas.openxmlformats.org/spreadsheetml/2006/main" count="246" uniqueCount="83">
  <si>
    <t>Sektoren / Produkt-Markt-Bereich</t>
  </si>
  <si>
    <t>Rechnung 2008</t>
  </si>
  <si>
    <t>Fr.</t>
  </si>
  <si>
    <t>Quelle: BLW</t>
  </si>
  <si>
    <t>Milchproduktion</t>
  </si>
  <si>
    <t xml:space="preserve">Milch und Butter </t>
  </si>
  <si>
    <t>Tierproduktion</t>
  </si>
  <si>
    <t>Fleisch</t>
  </si>
  <si>
    <t>Eier</t>
  </si>
  <si>
    <t>Fische</t>
  </si>
  <si>
    <t>Honig</t>
  </si>
  <si>
    <t>Pflanzenbau</t>
  </si>
  <si>
    <t>Obst</t>
  </si>
  <si>
    <t>Getreide</t>
  </si>
  <si>
    <t>Kartoffeln</t>
  </si>
  <si>
    <t>Ölsaaten</t>
  </si>
  <si>
    <t>Zierpflanzen</t>
  </si>
  <si>
    <t>Gemeinsame Massnahmen</t>
  </si>
  <si>
    <t>Kleinprojekte und Sponsoring</t>
  </si>
  <si>
    <t>National</t>
  </si>
  <si>
    <t>Total</t>
  </si>
  <si>
    <t>Rechnung 2005</t>
  </si>
  <si>
    <t>Rechnung 2006</t>
  </si>
  <si>
    <t>Rechnung 2007</t>
  </si>
  <si>
    <t>Saatgut</t>
  </si>
  <si>
    <t>Käse Ausland</t>
  </si>
  <si>
    <t>Käse Inland</t>
  </si>
  <si>
    <t>Rechnung 2004</t>
  </si>
  <si>
    <t>Rechnung 2003</t>
  </si>
  <si>
    <t>Rechnung 2002</t>
  </si>
  <si>
    <t>--</t>
  </si>
  <si>
    <t>Rechnung 2001</t>
  </si>
  <si>
    <t>Rechnung 2000</t>
  </si>
  <si>
    <t>Rechnung 1999</t>
  </si>
  <si>
    <t>1 Definitiver Rechnungsabschluss fallweise noch offen</t>
  </si>
  <si>
    <t>Rechnung 2010</t>
  </si>
  <si>
    <t>Rechnung 2011</t>
  </si>
  <si>
    <t>Rechnung 2012</t>
  </si>
  <si>
    <t>Lebende Tiere (Rinder, Pferde, Ziegen)</t>
  </si>
  <si>
    <t>Agrotourismus</t>
  </si>
  <si>
    <t>2 Zusatzbetrag für Export Käse aufgrund der Frankenstärke</t>
  </si>
  <si>
    <t xml:space="preserve">Käse Inland / Ausland </t>
  </si>
  <si>
    <t>Gemüse</t>
  </si>
  <si>
    <t>4 Bis 2003 aus Rebbaufonds</t>
  </si>
  <si>
    <t>3 Bis 2007 unter Gemüse aufgeführt</t>
  </si>
  <si>
    <t>Ausgaben Qualitäts- und Absatzförderung</t>
  </si>
  <si>
    <t>Rechnung 2013</t>
  </si>
  <si>
    <t>Übergreifende Massnahmen (Bio, IP, AOP/IGP)</t>
  </si>
  <si>
    <t>Überregionale Projekte</t>
  </si>
  <si>
    <t>Käse</t>
  </si>
  <si>
    <t>Bioprodukte</t>
  </si>
  <si>
    <t>Rindergenetik</t>
  </si>
  <si>
    <t xml:space="preserve">7 Bis 2013 als Pilotprojekte </t>
  </si>
  <si>
    <t>4 080 000</t>
  </si>
  <si>
    <t xml:space="preserve">                                    -  </t>
  </si>
  <si>
    <r>
      <t>Rechnung 2009</t>
    </r>
    <r>
      <rPr>
        <b/>
        <vertAlign val="superscript"/>
        <sz val="9"/>
        <rFont val="Calibri"/>
        <family val="2"/>
        <scheme val="minor"/>
      </rPr>
      <t xml:space="preserve"> </t>
    </r>
  </si>
  <si>
    <r>
      <t xml:space="preserve">Zusatzbetrag für Export Käse </t>
    </r>
    <r>
      <rPr>
        <vertAlign val="superscript"/>
        <sz val="9"/>
        <rFont val="Calibri"/>
        <family val="2"/>
        <scheme val="minor"/>
      </rPr>
      <t>2</t>
    </r>
  </si>
  <si>
    <r>
      <t xml:space="preserve">Pilze 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</t>
    </r>
  </si>
  <si>
    <r>
      <t xml:space="preserve">Wein </t>
    </r>
    <r>
      <rPr>
        <vertAlign val="superscript"/>
        <sz val="9"/>
        <rFont val="Calibri"/>
        <family val="2"/>
        <scheme val="minor"/>
      </rPr>
      <t xml:space="preserve">4 </t>
    </r>
  </si>
  <si>
    <r>
      <t>Exportinitiativen</t>
    </r>
    <r>
      <rPr>
        <b/>
        <vertAlign val="superscript"/>
        <sz val="9"/>
        <rFont val="Calibri"/>
        <family val="2"/>
        <scheme val="minor"/>
      </rPr>
      <t>7</t>
    </r>
  </si>
  <si>
    <r>
      <t>Förderung von Qualität und Nachhaltigkeit</t>
    </r>
    <r>
      <rPr>
        <b/>
        <vertAlign val="superscript"/>
        <sz val="9"/>
        <rFont val="Calibri"/>
        <family val="2"/>
        <scheme val="minor"/>
      </rPr>
      <t>8</t>
    </r>
  </si>
  <si>
    <r>
      <t xml:space="preserve">Regional </t>
    </r>
    <r>
      <rPr>
        <b/>
        <vertAlign val="superscript"/>
        <sz val="9"/>
        <rFont val="Calibri"/>
        <family val="2"/>
        <scheme val="minor"/>
      </rPr>
      <t xml:space="preserve"> </t>
    </r>
  </si>
  <si>
    <t>Andere Bereiche</t>
  </si>
  <si>
    <t>Berg- und Alplogo</t>
  </si>
  <si>
    <t>Rechnung 2014</t>
  </si>
  <si>
    <t>5 Bis 2003 unter Gemeinsame Massnahmen aufgeführt</t>
  </si>
  <si>
    <t>6 Ab 2014 gemäss Artikel 12 Landwirtschaftliche Absatzförderungsverordnung LAfV</t>
  </si>
  <si>
    <r>
      <t xml:space="preserve">Öffentlichkeitsarbeit </t>
    </r>
    <r>
      <rPr>
        <vertAlign val="superscript"/>
        <sz val="9"/>
        <rFont val="Calibri"/>
        <family val="2"/>
        <scheme val="minor"/>
      </rPr>
      <t>5</t>
    </r>
  </si>
  <si>
    <r>
      <t xml:space="preserve">Pilotprojekte Ausland </t>
    </r>
    <r>
      <rPr>
        <vertAlign val="superscript"/>
        <sz val="9"/>
        <rFont val="Calibri"/>
        <family val="2"/>
        <scheme val="minor"/>
      </rPr>
      <t>6</t>
    </r>
  </si>
  <si>
    <t>Rechnung 2016</t>
  </si>
  <si>
    <t>8 Neues Instrument ab 2014</t>
  </si>
  <si>
    <t>Rechnung 2015</t>
  </si>
  <si>
    <t>Rechnung 2017</t>
  </si>
  <si>
    <t>-</t>
  </si>
  <si>
    <t>Ergänzende Projekte</t>
  </si>
  <si>
    <t>Exportinspektionen und Rechtshilfe</t>
  </si>
  <si>
    <t>Rechnung 2018</t>
  </si>
  <si>
    <t>Rechnung 2019</t>
  </si>
  <si>
    <t>Plattform Agrarexport</t>
  </si>
  <si>
    <t>Marketing Grundrauschen China</t>
  </si>
  <si>
    <t>Rechnung 2020</t>
  </si>
  <si>
    <r>
      <t>Rechnung 2021</t>
    </r>
    <r>
      <rPr>
        <b/>
        <vertAlign val="superscript"/>
        <sz val="9"/>
        <rFont val="Calibri"/>
        <family val="2"/>
        <scheme val="minor"/>
      </rPr>
      <t>1</t>
    </r>
  </si>
  <si>
    <t>Wein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</si>
</sst>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</numFmts>
  <fonts count="2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5" borderId="6" applyNumberFormat="0" applyAlignment="0" applyProtection="0"/>
    <xf numFmtId="0" fontId="16" fillId="6" borderId="0" applyNumberFormat="0" applyBorder="0" applyAlignment="0" applyProtection="0"/>
    <xf numFmtId="0" fontId="4" fillId="7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8" borderId="0" applyNumberFormat="0" applyBorder="0" applyAlignment="0" applyProtection="0"/>
    <xf numFmtId="0" fontId="17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164" fontId="5" fillId="0" borderId="0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0" xfId="0" applyFont="1"/>
    <xf numFmtId="0" fontId="11" fillId="0" borderId="3" xfId="0" applyFont="1" applyBorder="1"/>
    <xf numFmtId="0" fontId="8" fillId="2" borderId="3" xfId="0" applyFont="1" applyFill="1" applyBorder="1"/>
    <xf numFmtId="0" fontId="12" fillId="0" borderId="3" xfId="0" applyFont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3" xfId="11" applyFont="1" applyFill="1" applyBorder="1"/>
    <xf numFmtId="0" fontId="14" fillId="0" borderId="3" xfId="11" applyFont="1" applyFill="1" applyBorder="1"/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Alignment="1">
      <alignment horizontal="left" vertical="top"/>
    </xf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12" fillId="4" borderId="3" xfId="0" applyFont="1" applyFill="1" applyBorder="1"/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wrapText="1"/>
    </xf>
    <xf numFmtId="0" fontId="12" fillId="4" borderId="3" xfId="11" applyFont="1" applyFill="1" applyBorder="1"/>
    <xf numFmtId="0" fontId="8" fillId="4" borderId="3" xfId="0" applyFont="1" applyFill="1" applyBorder="1"/>
    <xf numFmtId="0" fontId="7" fillId="0" borderId="0" xfId="0" applyFont="1" applyFill="1"/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166" fontId="12" fillId="0" borderId="3" xfId="26" applyNumberFormat="1" applyFont="1" applyFill="1" applyBorder="1" applyAlignment="1">
      <alignment horizontal="right"/>
    </xf>
    <xf numFmtId="166" fontId="12" fillId="4" borderId="3" xfId="26" quotePrefix="1" applyNumberFormat="1" applyFont="1" applyFill="1" applyBorder="1" applyAlignment="1">
      <alignment horizontal="right"/>
    </xf>
    <xf numFmtId="166" fontId="12" fillId="0" borderId="3" xfId="26" quotePrefix="1" applyNumberFormat="1" applyFont="1" applyFill="1" applyBorder="1" applyAlignment="1">
      <alignment horizontal="right"/>
    </xf>
    <xf numFmtId="166" fontId="7" fillId="0" borderId="0" xfId="26" applyNumberFormat="1" applyFont="1"/>
    <xf numFmtId="166" fontId="12" fillId="4" borderId="3" xfId="26" applyNumberFormat="1" applyFont="1" applyFill="1" applyBorder="1" applyAlignment="1">
      <alignment horizontal="right"/>
    </xf>
    <xf numFmtId="165" fontId="12" fillId="4" borderId="3" xfId="26" quotePrefix="1" applyNumberFormat="1" applyFont="1" applyFill="1" applyBorder="1" applyAlignment="1">
      <alignment horizontal="right"/>
    </xf>
    <xf numFmtId="165" fontId="20" fillId="0" borderId="3" xfId="0" applyNumberFormat="1" applyFont="1" applyFill="1" applyBorder="1" applyAlignment="1">
      <alignment horizontal="right"/>
    </xf>
    <xf numFmtId="166" fontId="20" fillId="0" borderId="3" xfId="26" quotePrefix="1" applyNumberFormat="1" applyFont="1" applyFill="1" applyBorder="1" applyAlignment="1">
      <alignment horizontal="right"/>
    </xf>
    <xf numFmtId="165" fontId="21" fillId="3" borderId="3" xfId="0" applyNumberFormat="1" applyFont="1" applyFill="1" applyBorder="1" applyAlignment="1">
      <alignment horizontal="right"/>
    </xf>
    <xf numFmtId="165" fontId="20" fillId="0" borderId="3" xfId="0" quotePrefix="1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top"/>
    </xf>
  </cellXfs>
  <cellStyles count="74">
    <cellStyle name="20 % - Akzent3 2" xfId="17"/>
    <cellStyle name="Akzent3 2" xfId="16"/>
    <cellStyle name="Ausgabe 2" xfId="15"/>
    <cellStyle name="Komma 10" xfId="48"/>
    <cellStyle name="Komma 10 2" xfId="73"/>
    <cellStyle name="Komma 2" xfId="3"/>
    <cellStyle name="Komma 2 2" xfId="4"/>
    <cellStyle name="Komma 2 2 2" xfId="22"/>
    <cellStyle name="Komma 2 2 2 2" xfId="60"/>
    <cellStyle name="Komma 2 2 3" xfId="50"/>
    <cellStyle name="Komma 2 2 4" xfId="31"/>
    <cellStyle name="Komma 2 3" xfId="21"/>
    <cellStyle name="Komma 2 3 2" xfId="67"/>
    <cellStyle name="Komma 2 3 3" xfId="57"/>
    <cellStyle name="Komma 2 3 4" xfId="45"/>
    <cellStyle name="Komma 2 4" xfId="47"/>
    <cellStyle name="Komma 2 4 2" xfId="69"/>
    <cellStyle name="Komma 2 5" xfId="59"/>
    <cellStyle name="Komma 2 6" xfId="72"/>
    <cellStyle name="Komma 2 7" xfId="49"/>
    <cellStyle name="Komma 2 8" xfId="30"/>
    <cellStyle name="Komma 3" xfId="5"/>
    <cellStyle name="Komma 3 2" xfId="23"/>
    <cellStyle name="Komma 3 2 2" xfId="61"/>
    <cellStyle name="Komma 3 3" xfId="51"/>
    <cellStyle name="Komma 3 4" xfId="32"/>
    <cellStyle name="Komma 4" xfId="6"/>
    <cellStyle name="Komma 4 2" xfId="24"/>
    <cellStyle name="Komma 4 2 2" xfId="62"/>
    <cellStyle name="Komma 4 3" xfId="52"/>
    <cellStyle name="Komma 4 4" xfId="33"/>
    <cellStyle name="Komma 5" xfId="7"/>
    <cellStyle name="Komma 5 2" xfId="25"/>
    <cellStyle name="Komma 5 2 2" xfId="63"/>
    <cellStyle name="Komma 5 3" xfId="53"/>
    <cellStyle name="Komma 5 4" xfId="34"/>
    <cellStyle name="Komma 6" xfId="2"/>
    <cellStyle name="Komma 6 2" xfId="20"/>
    <cellStyle name="Komma 6 2 2" xfId="66"/>
    <cellStyle name="Komma 6 3" xfId="56"/>
    <cellStyle name="Komma 6 4" xfId="41"/>
    <cellStyle name="Komma 7" xfId="18"/>
    <cellStyle name="Komma 7 2" xfId="27"/>
    <cellStyle name="Komma 7 2 2" xfId="68"/>
    <cellStyle name="Komma 7 3" xfId="46"/>
    <cellStyle name="Komma 8" xfId="26"/>
    <cellStyle name="Komma 8 2" xfId="58"/>
    <cellStyle name="Komma 9" xfId="70"/>
    <cellStyle name="Normale 2" xfId="29"/>
    <cellStyle name="Prozent 2" xfId="8"/>
    <cellStyle name="Prozent 2 2" xfId="13"/>
    <cellStyle name="Prozent 2 3" xfId="35"/>
    <cellStyle name="Prozent 3" xfId="14"/>
    <cellStyle name="Prozent 3 2" xfId="42"/>
    <cellStyle name="Schlecht 2" xfId="43"/>
    <cellStyle name="Standard" xfId="0" builtinId="0"/>
    <cellStyle name="Standard 2" xfId="9"/>
    <cellStyle name="Standard 2 2" xfId="10"/>
    <cellStyle name="Standard 2 2 2" xfId="37"/>
    <cellStyle name="Standard 2 3" xfId="11"/>
    <cellStyle name="Standard 2 3 2" xfId="64"/>
    <cellStyle name="Standard 2 3 3" xfId="54"/>
    <cellStyle name="Standard 2 3 4" xfId="38"/>
    <cellStyle name="Standard 2 4" xfId="44"/>
    <cellStyle name="Standard 2 5" xfId="71"/>
    <cellStyle name="Standard 2 6" xfId="36"/>
    <cellStyle name="Standard 3" xfId="12"/>
    <cellStyle name="Standard 3 2" xfId="65"/>
    <cellStyle name="Standard 3 3" xfId="55"/>
    <cellStyle name="Standard 3 4" xfId="39"/>
    <cellStyle name="Standard 4" xfId="1"/>
    <cellStyle name="Standard 4 2" xfId="19"/>
    <cellStyle name="Standard 4 2 2" xfId="28"/>
    <cellStyle name="Standard 4 3" xfId="40"/>
  </cellStyles>
  <dxfs count="0"/>
  <tableStyles count="0" defaultTableStyle="TableStyleMedium9" defaultPivotStyle="PivotStyleLight16"/>
  <colors>
    <mruColors>
      <color rgb="FFD6D3E1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C69"/>
  <sheetViews>
    <sheetView showGridLines="0" tabSelected="1" zoomScaleNormal="100" zoomScaleSheetLayoutView="100" workbookViewId="0">
      <pane xSplit="1" topLeftCell="P1" activePane="topRight" state="frozen"/>
      <selection pane="topRight" activeCell="X52" sqref="X52"/>
    </sheetView>
  </sheetViews>
  <sheetFormatPr baseColWidth="10" defaultColWidth="10.7109375" defaultRowHeight="12.75" x14ac:dyDescent="0.2"/>
  <cols>
    <col min="1" max="1" width="45.7109375" style="6" customWidth="1"/>
    <col min="2" max="19" width="14.7109375" style="6" customWidth="1"/>
    <col min="20" max="20" width="16.7109375" style="6" customWidth="1"/>
    <col min="21" max="21" width="13.42578125" style="6" customWidth="1"/>
    <col min="22" max="23" width="11.42578125" style="6" bestFit="1" customWidth="1"/>
    <col min="24" max="16384" width="10.7109375" style="6"/>
  </cols>
  <sheetData>
    <row r="1" spans="1:24" ht="20.25" customHeight="1" x14ac:dyDescent="0.2">
      <c r="A1" s="1" t="s">
        <v>45</v>
      </c>
      <c r="B1" s="2"/>
      <c r="C1" s="3"/>
      <c r="D1" s="4"/>
      <c r="E1" s="5"/>
    </row>
    <row r="2" spans="1:24" ht="12" customHeight="1" x14ac:dyDescent="0.2">
      <c r="A2" s="47" t="s">
        <v>0</v>
      </c>
      <c r="B2" s="19" t="s">
        <v>33</v>
      </c>
      <c r="C2" s="19" t="s">
        <v>32</v>
      </c>
      <c r="D2" s="19" t="s">
        <v>31</v>
      </c>
      <c r="E2" s="19" t="s">
        <v>29</v>
      </c>
      <c r="F2" s="19" t="s">
        <v>28</v>
      </c>
      <c r="G2" s="19" t="s">
        <v>27</v>
      </c>
      <c r="H2" s="19" t="s">
        <v>21</v>
      </c>
      <c r="I2" s="19" t="s">
        <v>22</v>
      </c>
      <c r="J2" s="19" t="s">
        <v>23</v>
      </c>
      <c r="K2" s="19" t="s">
        <v>1</v>
      </c>
      <c r="L2" s="19" t="s">
        <v>55</v>
      </c>
      <c r="M2" s="19" t="s">
        <v>35</v>
      </c>
      <c r="N2" s="19" t="s">
        <v>36</v>
      </c>
      <c r="O2" s="19" t="s">
        <v>37</v>
      </c>
      <c r="P2" s="19" t="s">
        <v>46</v>
      </c>
      <c r="Q2" s="19" t="s">
        <v>64</v>
      </c>
      <c r="R2" s="19" t="s">
        <v>71</v>
      </c>
      <c r="S2" s="19" t="s">
        <v>69</v>
      </c>
      <c r="T2" s="19" t="s">
        <v>72</v>
      </c>
      <c r="U2" s="19" t="s">
        <v>76</v>
      </c>
      <c r="V2" s="19" t="s">
        <v>77</v>
      </c>
      <c r="W2" s="19" t="s">
        <v>80</v>
      </c>
      <c r="X2" s="19" t="s">
        <v>81</v>
      </c>
    </row>
    <row r="3" spans="1:24" ht="12" customHeight="1" x14ac:dyDescent="0.2">
      <c r="A3" s="48"/>
      <c r="B3" s="20" t="s">
        <v>2</v>
      </c>
      <c r="C3" s="20" t="s">
        <v>2</v>
      </c>
      <c r="D3" s="20" t="s">
        <v>2</v>
      </c>
      <c r="E3" s="20" t="s">
        <v>2</v>
      </c>
      <c r="F3" s="20" t="s">
        <v>2</v>
      </c>
      <c r="G3" s="20" t="s">
        <v>2</v>
      </c>
      <c r="H3" s="20" t="s">
        <v>2</v>
      </c>
      <c r="I3" s="20" t="s">
        <v>2</v>
      </c>
      <c r="J3" s="20" t="s">
        <v>2</v>
      </c>
      <c r="K3" s="20" t="s">
        <v>2</v>
      </c>
      <c r="L3" s="20" t="s">
        <v>2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  <c r="V3" s="20" t="s">
        <v>2</v>
      </c>
      <c r="W3" s="20" t="s">
        <v>2</v>
      </c>
      <c r="X3" s="20" t="s">
        <v>2</v>
      </c>
    </row>
    <row r="4" spans="1:24" ht="12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4" ht="12" customHeight="1" x14ac:dyDescent="0.2">
      <c r="A5" s="21" t="s">
        <v>4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22">
        <v>29750000</v>
      </c>
      <c r="T5" s="34">
        <v>30727922</v>
      </c>
      <c r="U5" s="34">
        <f>SUM(U6+U9)</f>
        <v>30000000</v>
      </c>
      <c r="V5" s="34">
        <f>SUM(V6+V9)</f>
        <v>31753064</v>
      </c>
      <c r="W5" s="34">
        <f>SUM(W6+W9)</f>
        <v>32274533.399999999</v>
      </c>
      <c r="X5" s="34">
        <f>SUM(X6+X9)</f>
        <v>32719271.370000001</v>
      </c>
    </row>
    <row r="6" spans="1:24" ht="12" customHeight="1" x14ac:dyDescent="0.2">
      <c r="A6" s="10" t="s">
        <v>41</v>
      </c>
      <c r="B6" s="11"/>
      <c r="C6" s="11"/>
      <c r="D6" s="11"/>
      <c r="E6" s="11"/>
      <c r="F6" s="11"/>
      <c r="G6" s="11"/>
      <c r="H6" s="11">
        <v>20572000</v>
      </c>
      <c r="I6" s="11">
        <v>20350547</v>
      </c>
      <c r="J6" s="11">
        <v>22528040</v>
      </c>
      <c r="K6" s="11">
        <v>21000000</v>
      </c>
      <c r="L6" s="11">
        <v>21000000</v>
      </c>
      <c r="M6" s="11">
        <v>22822396</v>
      </c>
      <c r="N6" s="11">
        <v>23375000</v>
      </c>
      <c r="O6" s="11">
        <v>25635797.27</v>
      </c>
      <c r="P6" s="11">
        <v>21000000</v>
      </c>
      <c r="Q6" s="11">
        <v>21000000</v>
      </c>
      <c r="R6" s="11">
        <v>21400000</v>
      </c>
      <c r="S6" s="11">
        <v>20700000</v>
      </c>
      <c r="T6" s="32">
        <v>22677922</v>
      </c>
      <c r="U6" s="32">
        <v>21500000</v>
      </c>
      <c r="V6" s="32">
        <v>23353064</v>
      </c>
      <c r="W6" s="32">
        <v>23824533.399999999</v>
      </c>
      <c r="X6" s="32">
        <v>24519271.370000001</v>
      </c>
    </row>
    <row r="7" spans="1:24" ht="12" customHeight="1" x14ac:dyDescent="0.2">
      <c r="A7" s="23" t="s">
        <v>25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30</v>
      </c>
      <c r="I7" s="25" t="s">
        <v>30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30</v>
      </c>
      <c r="P7" s="25" t="s">
        <v>30</v>
      </c>
      <c r="Q7" s="25" t="s">
        <v>30</v>
      </c>
      <c r="R7" s="25" t="s">
        <v>30</v>
      </c>
      <c r="S7" s="25" t="s">
        <v>30</v>
      </c>
      <c r="T7" s="38" t="s">
        <v>30</v>
      </c>
      <c r="U7" s="38" t="s">
        <v>30</v>
      </c>
      <c r="V7" s="38" t="s">
        <v>30</v>
      </c>
      <c r="W7" s="38" t="s">
        <v>30</v>
      </c>
      <c r="X7" s="38" t="s">
        <v>30</v>
      </c>
    </row>
    <row r="8" spans="1:24" ht="12" customHeight="1" x14ac:dyDescent="0.2">
      <c r="A8" s="10" t="s">
        <v>26</v>
      </c>
      <c r="B8" s="11">
        <v>2262776</v>
      </c>
      <c r="C8" s="11">
        <v>2462776</v>
      </c>
      <c r="D8" s="11">
        <v>4795792</v>
      </c>
      <c r="E8" s="11">
        <v>3705372</v>
      </c>
      <c r="F8" s="11">
        <v>1418321.2</v>
      </c>
      <c r="G8" s="11">
        <v>3241956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39" t="s">
        <v>30</v>
      </c>
      <c r="U8" s="39" t="s">
        <v>30</v>
      </c>
      <c r="V8" s="39" t="s">
        <v>30</v>
      </c>
      <c r="W8" s="39" t="s">
        <v>30</v>
      </c>
      <c r="X8" s="39" t="s">
        <v>30</v>
      </c>
    </row>
    <row r="9" spans="1:24" ht="12" customHeight="1" x14ac:dyDescent="0.2">
      <c r="A9" s="23" t="s">
        <v>5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25">
        <v>9050000</v>
      </c>
      <c r="T9" s="36">
        <v>8050000</v>
      </c>
      <c r="U9" s="36">
        <v>8500000</v>
      </c>
      <c r="V9" s="36">
        <v>8400000</v>
      </c>
      <c r="W9" s="36">
        <v>8450000</v>
      </c>
      <c r="X9" s="36">
        <v>8200000</v>
      </c>
    </row>
    <row r="10" spans="1:24" ht="12" customHeight="1" x14ac:dyDescent="0.2">
      <c r="A10" s="10" t="s">
        <v>56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v>801500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39" t="s">
        <v>30</v>
      </c>
      <c r="U10" s="39" t="s">
        <v>30</v>
      </c>
      <c r="V10" s="39" t="s">
        <v>30</v>
      </c>
      <c r="W10" s="39" t="s">
        <v>30</v>
      </c>
      <c r="X10" s="39" t="s">
        <v>30</v>
      </c>
    </row>
    <row r="11" spans="1:24" ht="12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T11" s="40"/>
    </row>
    <row r="12" spans="1:24" ht="12" customHeight="1" x14ac:dyDescent="0.2">
      <c r="A12" s="21" t="s">
        <v>6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22">
        <f t="shared" ref="S12:X12" si="2">S13+S14+S16</f>
        <v>7286545</v>
      </c>
      <c r="T12" s="34">
        <f t="shared" si="2"/>
        <v>7183202</v>
      </c>
      <c r="U12" s="34">
        <f t="shared" si="2"/>
        <v>7254017</v>
      </c>
      <c r="V12" s="34">
        <f t="shared" si="2"/>
        <v>7297196</v>
      </c>
      <c r="W12" s="34">
        <f t="shared" si="2"/>
        <v>6864976</v>
      </c>
      <c r="X12" s="34">
        <f t="shared" si="2"/>
        <v>7121348.8399999999</v>
      </c>
    </row>
    <row r="13" spans="1:24" ht="12" customHeight="1" x14ac:dyDescent="0.2">
      <c r="A13" s="10" t="s">
        <v>7</v>
      </c>
      <c r="B13" s="11">
        <v>1677722</v>
      </c>
      <c r="C13" s="11">
        <v>1523571</v>
      </c>
      <c r="D13" s="11">
        <v>2202343</v>
      </c>
      <c r="E13" s="11">
        <v>1796000</v>
      </c>
      <c r="F13" s="11">
        <v>1660050</v>
      </c>
      <c r="G13" s="11">
        <v>3540803</v>
      </c>
      <c r="H13" s="11">
        <v>3915000</v>
      </c>
      <c r="I13" s="11">
        <v>3814762</v>
      </c>
      <c r="J13" s="11">
        <v>3850000</v>
      </c>
      <c r="K13" s="11">
        <v>3699341</v>
      </c>
      <c r="L13" s="11">
        <v>3769611.95</v>
      </c>
      <c r="M13" s="11">
        <v>4806000</v>
      </c>
      <c r="N13" s="11">
        <v>4836400</v>
      </c>
      <c r="O13" s="11">
        <v>6000000</v>
      </c>
      <c r="P13" s="11">
        <v>6100000</v>
      </c>
      <c r="Q13" s="11">
        <v>6100000</v>
      </c>
      <c r="R13" s="11">
        <v>5268934</v>
      </c>
      <c r="S13" s="11">
        <v>5325000</v>
      </c>
      <c r="T13" s="32">
        <v>5335000</v>
      </c>
      <c r="U13" s="32">
        <v>5325000</v>
      </c>
      <c r="V13" s="32">
        <v>5750000</v>
      </c>
      <c r="W13" s="32">
        <v>5460000</v>
      </c>
      <c r="X13" s="32">
        <v>5525000</v>
      </c>
    </row>
    <row r="14" spans="1:24" ht="12" customHeight="1" x14ac:dyDescent="0.2">
      <c r="A14" s="23" t="s">
        <v>8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24">
        <v>1200000</v>
      </c>
      <c r="T14" s="35">
        <v>1159977</v>
      </c>
      <c r="U14" s="35">
        <v>1200000</v>
      </c>
      <c r="V14" s="35">
        <v>1200000</v>
      </c>
      <c r="W14" s="35">
        <v>1074626</v>
      </c>
      <c r="X14" s="35">
        <v>1277429.71</v>
      </c>
    </row>
    <row r="15" spans="1:24" ht="12" customHeight="1" x14ac:dyDescent="0.2">
      <c r="A15" s="10" t="s">
        <v>9</v>
      </c>
      <c r="B15" s="11">
        <v>8250</v>
      </c>
      <c r="C15" s="11">
        <v>8250</v>
      </c>
      <c r="D15" s="11">
        <v>7000</v>
      </c>
      <c r="E15" s="11">
        <v>16500</v>
      </c>
      <c r="F15" s="12" t="s">
        <v>30</v>
      </c>
      <c r="G15" s="11">
        <v>10000</v>
      </c>
      <c r="H15" s="11">
        <v>12500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39">
        <v>0</v>
      </c>
      <c r="U15" s="39" t="s">
        <v>30</v>
      </c>
      <c r="V15" s="39" t="s">
        <v>30</v>
      </c>
      <c r="W15" s="39" t="s">
        <v>30</v>
      </c>
      <c r="X15" s="39" t="s">
        <v>30</v>
      </c>
    </row>
    <row r="16" spans="1:24" ht="12" customHeight="1" x14ac:dyDescent="0.2">
      <c r="A16" s="23" t="s">
        <v>38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24">
        <v>761545</v>
      </c>
      <c r="T16" s="35">
        <v>688225</v>
      </c>
      <c r="U16" s="35">
        <v>729017</v>
      </c>
      <c r="V16" s="35">
        <v>347196</v>
      </c>
      <c r="W16" s="35">
        <v>330350</v>
      </c>
      <c r="X16" s="35">
        <v>318919.13</v>
      </c>
    </row>
    <row r="17" spans="1:24" ht="12" customHeight="1" x14ac:dyDescent="0.2">
      <c r="A17" s="10" t="s">
        <v>10</v>
      </c>
      <c r="B17" s="11">
        <v>16700</v>
      </c>
      <c r="C17" s="11">
        <v>10020</v>
      </c>
      <c r="D17" s="12" t="s">
        <v>30</v>
      </c>
      <c r="E17" s="11">
        <v>20000</v>
      </c>
      <c r="F17" s="12" t="s">
        <v>30</v>
      </c>
      <c r="G17" s="12" t="s">
        <v>30</v>
      </c>
      <c r="H17" s="12" t="s">
        <v>30</v>
      </c>
      <c r="I17" s="12" t="s">
        <v>30</v>
      </c>
      <c r="J17" s="11">
        <v>97398</v>
      </c>
      <c r="K17" s="11">
        <v>92150</v>
      </c>
      <c r="L17" s="11">
        <v>100000</v>
      </c>
      <c r="M17" s="11">
        <v>100000</v>
      </c>
      <c r="N17" s="11">
        <v>79234.75</v>
      </c>
      <c r="O17" s="11">
        <v>76910.05</v>
      </c>
      <c r="P17" s="11">
        <v>80000</v>
      </c>
      <c r="Q17" s="11">
        <v>50000</v>
      </c>
      <c r="R17" s="11">
        <v>0</v>
      </c>
      <c r="S17" s="11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</row>
    <row r="18" spans="1:24" ht="12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7"/>
      <c r="U18" s="37"/>
      <c r="V18" s="37"/>
      <c r="W18" s="37"/>
      <c r="X18" s="37"/>
    </row>
    <row r="19" spans="1:24" ht="12" customHeight="1" x14ac:dyDescent="0.2">
      <c r="A19" s="21" t="s">
        <v>11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3">SUM(K20:K27)</f>
        <v>5824581</v>
      </c>
      <c r="L19" s="22">
        <f t="shared" si="3"/>
        <v>6547957.9400000004</v>
      </c>
      <c r="M19" s="22">
        <f t="shared" si="3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22">
        <v>7701502</v>
      </c>
      <c r="T19" s="34">
        <v>7461582</v>
      </c>
      <c r="U19" s="34">
        <f>U20+U21+U22+U23+U24+U25+U26+U27</f>
        <v>8064000</v>
      </c>
      <c r="V19" s="34">
        <f>V20+V21+V22+V23+V24+V25+V26+V27</f>
        <v>8241721.2800000003</v>
      </c>
      <c r="W19" s="34">
        <f>W20+W21+W22+W23+W24+W25+W26+W27</f>
        <v>8829587.3000000007</v>
      </c>
      <c r="X19" s="34">
        <f>X20+X21+X22+X23+X24+X25+X26+X27</f>
        <v>8907321.7800000012</v>
      </c>
    </row>
    <row r="20" spans="1:24" ht="12" customHeight="1" x14ac:dyDescent="0.2">
      <c r="A20" s="10" t="s">
        <v>42</v>
      </c>
      <c r="B20" s="11">
        <v>1510205</v>
      </c>
      <c r="C20" s="11">
        <v>1465631</v>
      </c>
      <c r="D20" s="11">
        <v>1684746</v>
      </c>
      <c r="E20" s="11">
        <v>1692747</v>
      </c>
      <c r="F20" s="11">
        <v>1919676.7</v>
      </c>
      <c r="G20" s="11">
        <v>1643570</v>
      </c>
      <c r="H20" s="11">
        <v>1512905.2</v>
      </c>
      <c r="I20" s="11">
        <v>1811557</v>
      </c>
      <c r="J20" s="11">
        <v>1995800</v>
      </c>
      <c r="K20" s="11">
        <v>599839</v>
      </c>
      <c r="L20" s="11">
        <v>885697.01</v>
      </c>
      <c r="M20" s="11">
        <v>886623</v>
      </c>
      <c r="N20" s="11">
        <v>537899.94999999995</v>
      </c>
      <c r="O20" s="11">
        <v>588117.65</v>
      </c>
      <c r="P20" s="11">
        <v>724000</v>
      </c>
      <c r="Q20" s="11">
        <v>724000</v>
      </c>
      <c r="R20" s="11">
        <v>678290</v>
      </c>
      <c r="S20" s="11">
        <v>800000</v>
      </c>
      <c r="T20" s="32">
        <v>793056</v>
      </c>
      <c r="U20" s="32">
        <v>795979</v>
      </c>
      <c r="V20" s="32">
        <v>848218.28</v>
      </c>
      <c r="W20" s="32">
        <v>695443.08</v>
      </c>
      <c r="X20" s="32">
        <v>860000</v>
      </c>
    </row>
    <row r="21" spans="1:24" ht="12" customHeight="1" x14ac:dyDescent="0.2">
      <c r="A21" s="23" t="s">
        <v>57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24">
        <v>250000</v>
      </c>
      <c r="T21" s="35">
        <v>250000</v>
      </c>
      <c r="U21" s="35">
        <v>280000</v>
      </c>
      <c r="V21" s="35">
        <v>260000</v>
      </c>
      <c r="W21" s="35">
        <v>231810.91</v>
      </c>
      <c r="X21" s="35">
        <v>218925.28</v>
      </c>
    </row>
    <row r="22" spans="1:24" ht="12" customHeight="1" x14ac:dyDescent="0.2">
      <c r="A22" s="10" t="s">
        <v>12</v>
      </c>
      <c r="B22" s="11">
        <v>2008100</v>
      </c>
      <c r="C22" s="11">
        <v>1613305</v>
      </c>
      <c r="D22" s="11">
        <v>1901984</v>
      </c>
      <c r="E22" s="11">
        <v>2381711</v>
      </c>
      <c r="F22" s="11">
        <v>2607738.5</v>
      </c>
      <c r="G22" s="11">
        <v>2504946</v>
      </c>
      <c r="H22" s="11">
        <v>2425149</v>
      </c>
      <c r="I22" s="11">
        <v>2119312</v>
      </c>
      <c r="J22" s="11">
        <v>2225000</v>
      </c>
      <c r="K22" s="11">
        <v>2121839</v>
      </c>
      <c r="L22" s="11">
        <v>2274141.56</v>
      </c>
      <c r="M22" s="11">
        <v>2327500</v>
      </c>
      <c r="N22" s="11">
        <v>2402200</v>
      </c>
      <c r="O22" s="11">
        <v>2327650</v>
      </c>
      <c r="P22" s="11">
        <v>2300000</v>
      </c>
      <c r="Q22" s="11">
        <v>2047187</v>
      </c>
      <c r="R22" s="11">
        <v>2250000</v>
      </c>
      <c r="S22" s="11">
        <v>2086589</v>
      </c>
      <c r="T22" s="32">
        <v>1451557</v>
      </c>
      <c r="U22" s="32">
        <v>1980049</v>
      </c>
      <c r="V22" s="32">
        <v>1900000</v>
      </c>
      <c r="W22" s="32">
        <v>2029149</v>
      </c>
      <c r="X22" s="32">
        <v>1982294</v>
      </c>
    </row>
    <row r="23" spans="1:24" ht="12" customHeight="1" x14ac:dyDescent="0.2">
      <c r="A23" s="23" t="s">
        <v>13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24">
        <v>309500</v>
      </c>
      <c r="T23" s="35">
        <v>296969</v>
      </c>
      <c r="U23" s="35">
        <v>329972</v>
      </c>
      <c r="V23" s="35">
        <v>296539</v>
      </c>
      <c r="W23" s="35">
        <v>360000</v>
      </c>
      <c r="X23" s="35">
        <v>360000</v>
      </c>
    </row>
    <row r="24" spans="1:24" ht="12" customHeight="1" x14ac:dyDescent="0.2">
      <c r="A24" s="10" t="s">
        <v>14</v>
      </c>
      <c r="B24" s="11">
        <v>1125000</v>
      </c>
      <c r="C24" s="11">
        <v>1125000</v>
      </c>
      <c r="D24" s="11">
        <v>750000</v>
      </c>
      <c r="E24" s="11">
        <v>705000</v>
      </c>
      <c r="F24" s="11">
        <v>1180890</v>
      </c>
      <c r="G24" s="11">
        <v>717959</v>
      </c>
      <c r="H24" s="11">
        <v>700625</v>
      </c>
      <c r="I24" s="11">
        <v>593407</v>
      </c>
      <c r="J24" s="11">
        <v>630000</v>
      </c>
      <c r="K24" s="11">
        <v>578750</v>
      </c>
      <c r="L24" s="11">
        <v>646757.80000000005</v>
      </c>
      <c r="M24" s="11">
        <v>613250</v>
      </c>
      <c r="N24" s="11">
        <v>537899.94999999995</v>
      </c>
      <c r="O24" s="11">
        <v>573250</v>
      </c>
      <c r="P24" s="11">
        <v>573250</v>
      </c>
      <c r="Q24" s="11">
        <v>573500</v>
      </c>
      <c r="R24" s="11">
        <v>570000</v>
      </c>
      <c r="S24" s="11">
        <v>570000</v>
      </c>
      <c r="T24" s="32">
        <v>570000</v>
      </c>
      <c r="U24" s="32">
        <v>570000</v>
      </c>
      <c r="V24" s="32">
        <v>592302</v>
      </c>
      <c r="W24" s="32">
        <v>600000</v>
      </c>
      <c r="X24" s="32">
        <v>550000</v>
      </c>
    </row>
    <row r="25" spans="1:24" ht="12" customHeight="1" x14ac:dyDescent="0.2">
      <c r="A25" s="23" t="s">
        <v>15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25">
        <v>480000</v>
      </c>
      <c r="T25" s="36">
        <v>480000</v>
      </c>
      <c r="U25" s="36">
        <v>488000</v>
      </c>
      <c r="V25" s="36">
        <v>520000</v>
      </c>
      <c r="W25" s="36">
        <v>383353.31</v>
      </c>
      <c r="X25" s="36">
        <v>470000</v>
      </c>
    </row>
    <row r="26" spans="1:24" ht="12" customHeight="1" x14ac:dyDescent="0.2">
      <c r="A26" s="10" t="s">
        <v>16</v>
      </c>
      <c r="B26" s="12" t="s">
        <v>30</v>
      </c>
      <c r="C26" s="12" t="s">
        <v>30</v>
      </c>
      <c r="D26" s="11">
        <v>641946</v>
      </c>
      <c r="E26" s="11">
        <v>800000</v>
      </c>
      <c r="F26" s="11">
        <v>800000</v>
      </c>
      <c r="G26" s="11">
        <v>700000</v>
      </c>
      <c r="H26" s="11">
        <v>665000</v>
      </c>
      <c r="I26" s="11">
        <v>423862</v>
      </c>
      <c r="J26" s="11">
        <v>425000</v>
      </c>
      <c r="K26" s="11">
        <v>424068</v>
      </c>
      <c r="L26" s="11">
        <v>474697</v>
      </c>
      <c r="M26" s="11">
        <v>420000</v>
      </c>
      <c r="N26" s="11">
        <v>420000</v>
      </c>
      <c r="O26" s="11">
        <v>420000</v>
      </c>
      <c r="P26" s="11">
        <v>400000</v>
      </c>
      <c r="Q26" s="11">
        <v>400000</v>
      </c>
      <c r="R26" s="11">
        <v>415000</v>
      </c>
      <c r="S26" s="11">
        <v>420000</v>
      </c>
      <c r="T26" s="32">
        <v>420000</v>
      </c>
      <c r="U26" s="32">
        <v>420000</v>
      </c>
      <c r="V26" s="32">
        <v>565409</v>
      </c>
      <c r="W26" s="32">
        <v>525635</v>
      </c>
      <c r="X26" s="32">
        <v>435140.5</v>
      </c>
    </row>
    <row r="27" spans="1:24" ht="12" customHeight="1" x14ac:dyDescent="0.2">
      <c r="A27" s="23" t="s">
        <v>58</v>
      </c>
      <c r="B27" s="25" t="s">
        <v>30</v>
      </c>
      <c r="C27" s="25" t="s">
        <v>30</v>
      </c>
      <c r="D27" s="25" t="s">
        <v>30</v>
      </c>
      <c r="E27" s="25" t="s">
        <v>30</v>
      </c>
      <c r="F27" s="25" t="s">
        <v>30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24">
        <v>2785413</v>
      </c>
      <c r="T27" s="35">
        <v>3200000</v>
      </c>
      <c r="U27" s="35">
        <v>3200000</v>
      </c>
      <c r="V27" s="35">
        <v>3259253</v>
      </c>
      <c r="W27" s="35">
        <v>4004196</v>
      </c>
      <c r="X27" s="35">
        <v>4030962</v>
      </c>
    </row>
    <row r="28" spans="1:24" ht="12" customHeight="1" x14ac:dyDescent="0.2">
      <c r="A28" s="10" t="s">
        <v>24</v>
      </c>
      <c r="B28" s="12" t="s">
        <v>30</v>
      </c>
      <c r="C28" s="12" t="s">
        <v>30</v>
      </c>
      <c r="D28" s="12" t="s">
        <v>30</v>
      </c>
      <c r="E28" s="12" t="s">
        <v>30</v>
      </c>
      <c r="F28" s="12" t="s">
        <v>30</v>
      </c>
      <c r="G28" s="11">
        <v>203828</v>
      </c>
      <c r="H28" s="11">
        <v>186242.55</v>
      </c>
      <c r="I28" s="11">
        <v>241500</v>
      </c>
      <c r="J28" s="11">
        <v>190000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39" t="s">
        <v>30</v>
      </c>
      <c r="U28" s="39" t="s">
        <v>30</v>
      </c>
      <c r="V28" s="39" t="s">
        <v>30</v>
      </c>
      <c r="W28" s="39" t="s">
        <v>30</v>
      </c>
      <c r="X28" s="39" t="s">
        <v>30</v>
      </c>
    </row>
    <row r="29" spans="1:24" ht="12" customHeight="1" x14ac:dyDescent="0.2">
      <c r="A29" s="1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1"/>
      <c r="N29" s="12"/>
      <c r="O29" s="12"/>
      <c r="P29" s="12"/>
      <c r="Q29" s="12"/>
      <c r="R29" s="12"/>
      <c r="S29" s="12"/>
      <c r="T29" s="39"/>
      <c r="U29" s="44"/>
      <c r="V29" s="44"/>
      <c r="W29" s="44"/>
      <c r="X29" s="44"/>
    </row>
    <row r="30" spans="1:24" ht="12" customHeight="1" x14ac:dyDescent="0.2">
      <c r="A30" s="21" t="s">
        <v>62</v>
      </c>
      <c r="B30" s="22">
        <f t="shared" ref="B30:H30" si="4">SUM(B33:B39)</f>
        <v>6797162</v>
      </c>
      <c r="C30" s="22">
        <f t="shared" si="4"/>
        <v>13579303</v>
      </c>
      <c r="D30" s="22">
        <f t="shared" si="4"/>
        <v>7632269</v>
      </c>
      <c r="E30" s="22">
        <f t="shared" si="4"/>
        <v>12137012</v>
      </c>
      <c r="F30" s="22">
        <f t="shared" si="4"/>
        <v>9508969.6500000004</v>
      </c>
      <c r="G30" s="22">
        <f t="shared" si="4"/>
        <v>9244785</v>
      </c>
      <c r="H30" s="22">
        <f t="shared" si="4"/>
        <v>8875593</v>
      </c>
      <c r="I30" s="22">
        <v>9299554</v>
      </c>
      <c r="J30" s="22">
        <v>9863323</v>
      </c>
      <c r="K30" s="22">
        <v>9976396</v>
      </c>
      <c r="L30" s="22">
        <f>SUM(L31:L39)</f>
        <v>9910122.0700000003</v>
      </c>
      <c r="M30" s="22">
        <v>10945500</v>
      </c>
      <c r="N30" s="22">
        <f>SUM(N31:N39)</f>
        <v>10419147.1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22">
        <v>12484903</v>
      </c>
      <c r="T30" s="34">
        <f>T31+T33+T34+T35+T37+T38</f>
        <v>12531281</v>
      </c>
      <c r="U30" s="34">
        <f>U31+U33+U34+U35+U37+U38</f>
        <v>13492307</v>
      </c>
      <c r="V30" s="34">
        <f>V31+V33+V34+V35+V37+V38</f>
        <v>13700839.9</v>
      </c>
      <c r="W30" s="34">
        <f>W31+W33+W34+W35+W37+W38</f>
        <v>13256081.299999999</v>
      </c>
      <c r="X30" s="34">
        <f>X31+X33+X34+X35+X37+X38</f>
        <v>13032640.350000001</v>
      </c>
    </row>
    <row r="31" spans="1:24" s="29" customFormat="1" ht="12" customHeight="1" x14ac:dyDescent="0.2">
      <c r="A31" s="31" t="s">
        <v>39</v>
      </c>
      <c r="B31" s="12" t="s">
        <v>30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1">
        <v>224588</v>
      </c>
      <c r="L31" s="11">
        <v>284000</v>
      </c>
      <c r="M31" s="11">
        <v>284000</v>
      </c>
      <c r="N31" s="11">
        <v>415000</v>
      </c>
      <c r="O31" s="11">
        <v>320000</v>
      </c>
      <c r="P31" s="11">
        <v>320000</v>
      </c>
      <c r="Q31" s="11">
        <v>320000</v>
      </c>
      <c r="R31" s="11">
        <v>320000</v>
      </c>
      <c r="S31" s="11">
        <v>287432</v>
      </c>
      <c r="T31" s="32">
        <v>320000</v>
      </c>
      <c r="U31" s="32">
        <v>320000</v>
      </c>
      <c r="V31" s="32">
        <v>300000</v>
      </c>
      <c r="W31" s="32">
        <v>300000</v>
      </c>
      <c r="X31" s="32">
        <v>300000</v>
      </c>
    </row>
    <row r="32" spans="1:24" ht="12" customHeight="1" x14ac:dyDescent="0.2">
      <c r="A32" s="23" t="s">
        <v>63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4">
        <v>0</v>
      </c>
      <c r="R32" s="24">
        <v>27500</v>
      </c>
      <c r="S32" s="24">
        <v>0</v>
      </c>
      <c r="T32" s="41">
        <v>0</v>
      </c>
      <c r="U32" s="41" t="s">
        <v>73</v>
      </c>
      <c r="V32" s="41" t="s">
        <v>73</v>
      </c>
      <c r="W32" s="41" t="s">
        <v>73</v>
      </c>
      <c r="X32" s="41" t="s">
        <v>73</v>
      </c>
    </row>
    <row r="33" spans="1:1589" ht="12" customHeight="1" x14ac:dyDescent="0.2">
      <c r="A33" s="31" t="s">
        <v>17</v>
      </c>
      <c r="B33" s="11">
        <v>5797162</v>
      </c>
      <c r="C33" s="11">
        <v>4170782</v>
      </c>
      <c r="D33" s="11">
        <v>4355237</v>
      </c>
      <c r="E33" s="11">
        <v>5137146</v>
      </c>
      <c r="F33" s="11">
        <v>5852470.5</v>
      </c>
      <c r="G33" s="11">
        <v>2557775</v>
      </c>
      <c r="H33" s="11">
        <v>2968179</v>
      </c>
      <c r="I33" s="11">
        <v>3113383</v>
      </c>
      <c r="J33" s="11">
        <v>3286558</v>
      </c>
      <c r="K33" s="11">
        <v>3273455</v>
      </c>
      <c r="L33" s="11">
        <v>3315210.49</v>
      </c>
      <c r="M33" s="11">
        <v>3168500</v>
      </c>
      <c r="N33" s="11">
        <v>2629573.5</v>
      </c>
      <c r="O33" s="11">
        <v>2860444.88</v>
      </c>
      <c r="P33" s="11">
        <v>2580000</v>
      </c>
      <c r="Q33" s="11">
        <v>2580000</v>
      </c>
      <c r="R33" s="11">
        <v>2860000</v>
      </c>
      <c r="S33" s="11">
        <v>2420000</v>
      </c>
      <c r="T33" s="32">
        <v>2420000</v>
      </c>
      <c r="U33" s="32">
        <v>2440000</v>
      </c>
      <c r="V33" s="32">
        <v>2330000</v>
      </c>
      <c r="W33" s="32">
        <v>2237839.85</v>
      </c>
      <c r="X33" s="32">
        <v>2176076.5499999998</v>
      </c>
    </row>
    <row r="34" spans="1:1589" ht="12" customHeight="1" x14ac:dyDescent="0.2">
      <c r="A34" s="23" t="s">
        <v>47</v>
      </c>
      <c r="B34" s="25" t="s">
        <v>30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24" t="s">
        <v>53</v>
      </c>
      <c r="T34" s="35">
        <v>4080000</v>
      </c>
      <c r="U34" s="35">
        <v>4708000</v>
      </c>
      <c r="V34" s="35">
        <v>4900000</v>
      </c>
      <c r="W34" s="35">
        <v>5015000</v>
      </c>
      <c r="X34" s="35">
        <v>4815000</v>
      </c>
    </row>
    <row r="35" spans="1:1589" ht="12" customHeight="1" x14ac:dyDescent="0.2">
      <c r="A35" s="31" t="s">
        <v>67</v>
      </c>
      <c r="B35" s="12" t="s">
        <v>30</v>
      </c>
      <c r="C35" s="12" t="s">
        <v>30</v>
      </c>
      <c r="D35" s="12" t="s">
        <v>30</v>
      </c>
      <c r="E35" s="12" t="s">
        <v>30</v>
      </c>
      <c r="F35" s="12" t="s">
        <v>30</v>
      </c>
      <c r="G35" s="11">
        <v>3088450</v>
      </c>
      <c r="H35" s="11">
        <v>2834250</v>
      </c>
      <c r="I35" s="11">
        <v>2734250</v>
      </c>
      <c r="J35" s="11">
        <v>2701141</v>
      </c>
      <c r="K35" s="11">
        <v>2736783</v>
      </c>
      <c r="L35" s="11">
        <v>2778410</v>
      </c>
      <c r="M35" s="11">
        <v>2778410</v>
      </c>
      <c r="N35" s="11">
        <v>2782108.23</v>
      </c>
      <c r="O35" s="11">
        <v>2690122.52</v>
      </c>
      <c r="P35" s="11">
        <v>2620000</v>
      </c>
      <c r="Q35" s="11">
        <v>2620000</v>
      </c>
      <c r="R35" s="11">
        <v>2671500</v>
      </c>
      <c r="S35" s="11">
        <v>2680470</v>
      </c>
      <c r="T35" s="32">
        <v>2640000</v>
      </c>
      <c r="U35" s="32">
        <v>2653360</v>
      </c>
      <c r="V35" s="32">
        <v>2629360</v>
      </c>
      <c r="W35" s="32">
        <v>2500000</v>
      </c>
      <c r="X35" s="32">
        <v>2577918.1</v>
      </c>
    </row>
    <row r="36" spans="1:1589" ht="12" customHeight="1" x14ac:dyDescent="0.2">
      <c r="A36" s="26" t="s">
        <v>18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5" t="s">
        <v>30</v>
      </c>
      <c r="L36" s="24">
        <v>4000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30</v>
      </c>
      <c r="S36" s="25" t="s">
        <v>30</v>
      </c>
      <c r="T36" s="38">
        <v>0</v>
      </c>
      <c r="U36" s="38" t="s">
        <v>73</v>
      </c>
      <c r="V36" s="38" t="s">
        <v>73</v>
      </c>
      <c r="W36" s="38" t="s">
        <v>73</v>
      </c>
      <c r="X36" s="38" t="s">
        <v>73</v>
      </c>
    </row>
    <row r="37" spans="1:1589" s="29" customFormat="1" ht="12" customHeight="1" x14ac:dyDescent="0.2">
      <c r="A37" s="30" t="s">
        <v>48</v>
      </c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1"/>
      <c r="M37" s="12"/>
      <c r="N37" s="12"/>
      <c r="O37" s="12"/>
      <c r="P37" s="12">
        <v>3040000</v>
      </c>
      <c r="Q37" s="12">
        <v>3003619</v>
      </c>
      <c r="R37" s="12">
        <v>3030000</v>
      </c>
      <c r="S37" s="12">
        <v>3017001</v>
      </c>
      <c r="T37" s="33">
        <v>2921281</v>
      </c>
      <c r="U37" s="33">
        <v>3036493</v>
      </c>
      <c r="V37" s="33">
        <v>3085000</v>
      </c>
      <c r="W37" s="33">
        <v>2768481.55</v>
      </c>
      <c r="X37" s="33">
        <v>2810078.7</v>
      </c>
    </row>
    <row r="38" spans="1:1589" ht="12" customHeight="1" x14ac:dyDescent="0.2">
      <c r="A38" s="26" t="s">
        <v>74</v>
      </c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4"/>
      <c r="M38" s="25"/>
      <c r="N38" s="25"/>
      <c r="O38" s="25"/>
      <c r="P38" s="25" t="s">
        <v>30</v>
      </c>
      <c r="Q38" s="25">
        <v>1000000</v>
      </c>
      <c r="R38" s="25">
        <v>65000</v>
      </c>
      <c r="S38" s="25"/>
      <c r="T38" s="42">
        <v>150000</v>
      </c>
      <c r="U38" s="42">
        <v>334454</v>
      </c>
      <c r="V38" s="42">
        <v>456479.9</v>
      </c>
      <c r="W38" s="42">
        <v>434759.9</v>
      </c>
      <c r="X38" s="42">
        <v>353567</v>
      </c>
    </row>
    <row r="39" spans="1:1589" ht="12" customHeight="1" x14ac:dyDescent="0.2">
      <c r="A39" s="31" t="s">
        <v>68</v>
      </c>
      <c r="B39" s="12" t="s">
        <v>30</v>
      </c>
      <c r="C39" s="12" t="s">
        <v>30</v>
      </c>
      <c r="D39" s="12" t="s">
        <v>30</v>
      </c>
      <c r="E39" s="12" t="s">
        <v>30</v>
      </c>
      <c r="F39" s="12" t="s">
        <v>30</v>
      </c>
      <c r="G39" s="12" t="s">
        <v>30</v>
      </c>
      <c r="H39" s="12" t="s">
        <v>30</v>
      </c>
      <c r="I39" s="12" t="s">
        <v>30</v>
      </c>
      <c r="J39" s="12" t="s">
        <v>30</v>
      </c>
      <c r="K39" s="12" t="s">
        <v>30</v>
      </c>
      <c r="L39" s="11">
        <v>162617.95000000001</v>
      </c>
      <c r="M39" s="11">
        <v>550000</v>
      </c>
      <c r="N39" s="12">
        <v>521072</v>
      </c>
      <c r="O39" s="12">
        <v>674954.65</v>
      </c>
      <c r="P39" s="12">
        <v>599867.15</v>
      </c>
      <c r="Q39" s="12" t="s">
        <v>30</v>
      </c>
      <c r="R39" s="12" t="s">
        <v>30</v>
      </c>
      <c r="S39" s="12" t="s">
        <v>30</v>
      </c>
      <c r="T39" s="33" t="s">
        <v>30</v>
      </c>
      <c r="U39" s="33" t="s">
        <v>30</v>
      </c>
      <c r="V39" s="33" t="s">
        <v>30</v>
      </c>
      <c r="W39" s="33" t="s">
        <v>30</v>
      </c>
      <c r="X39" s="33" t="s">
        <v>30</v>
      </c>
    </row>
    <row r="40" spans="1:1589" s="9" customFormat="1" ht="12" customHeight="1" x14ac:dyDescent="0.2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39"/>
      <c r="U40" s="44"/>
      <c r="V40" s="44"/>
      <c r="W40" s="44"/>
      <c r="X40" s="44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</row>
    <row r="41" spans="1:1589" ht="12" customHeight="1" x14ac:dyDescent="0.2">
      <c r="A41" s="21" t="s">
        <v>59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22">
        <v>3428527</v>
      </c>
      <c r="T41" s="34">
        <v>3892790</v>
      </c>
      <c r="U41" s="34">
        <f>U42+U43+U44+U45+U46+U50</f>
        <v>4310111</v>
      </c>
      <c r="V41" s="34">
        <f>V42+V43+V44+V45+V46+V50</f>
        <v>823870.70000000007</v>
      </c>
      <c r="W41" s="34">
        <f>W42+W43+W44+W45+W46+W48+W49+W50</f>
        <v>885375.46</v>
      </c>
      <c r="X41" s="34">
        <f>X42+X43+X44+X45+X46+X47+X48+X49+X50</f>
        <v>1139502.7300000002</v>
      </c>
    </row>
    <row r="42" spans="1:1589" ht="12" customHeight="1" x14ac:dyDescent="0.2">
      <c r="A42" s="14" t="s">
        <v>49</v>
      </c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2"/>
      <c r="N42" s="12"/>
      <c r="O42" s="12"/>
      <c r="P42" s="12">
        <v>265000</v>
      </c>
      <c r="Q42" s="12">
        <v>1129664</v>
      </c>
      <c r="R42" s="12">
        <v>1963521</v>
      </c>
      <c r="S42" s="12">
        <v>2527378</v>
      </c>
      <c r="T42" s="33">
        <v>2885753</v>
      </c>
      <c r="U42" s="33">
        <v>2718515</v>
      </c>
      <c r="V42" s="33">
        <v>655181.64</v>
      </c>
      <c r="W42" s="33">
        <v>599823.30000000005</v>
      </c>
      <c r="X42" s="33">
        <v>299105.59999999998</v>
      </c>
    </row>
    <row r="43" spans="1:1589" ht="12" customHeight="1" x14ac:dyDescent="0.2">
      <c r="A43" s="27" t="s">
        <v>7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25">
        <v>700000</v>
      </c>
      <c r="T43" s="36">
        <v>700000</v>
      </c>
      <c r="U43" s="36">
        <v>700000</v>
      </c>
      <c r="V43" s="36">
        <v>18689.060000000001</v>
      </c>
      <c r="W43" s="36"/>
      <c r="X43" s="36">
        <v>316786.96000000002</v>
      </c>
    </row>
    <row r="44" spans="1:1589" ht="12" customHeight="1" x14ac:dyDescent="0.2">
      <c r="A44" s="14" t="s">
        <v>16</v>
      </c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1"/>
      <c r="M44" s="12"/>
      <c r="N44" s="12"/>
      <c r="O44" s="12"/>
      <c r="P44" s="12" t="s">
        <v>54</v>
      </c>
      <c r="Q44" s="12">
        <v>50000</v>
      </c>
      <c r="R44" s="12">
        <v>55000</v>
      </c>
      <c r="S44" s="12">
        <v>60000</v>
      </c>
      <c r="T44" s="33">
        <v>156951</v>
      </c>
      <c r="U44" s="33">
        <v>149997</v>
      </c>
      <c r="V44" s="33"/>
      <c r="W44" s="33"/>
      <c r="X44" s="33"/>
    </row>
    <row r="45" spans="1:1589" ht="12" customHeight="1" x14ac:dyDescent="0.2">
      <c r="A45" s="27" t="s">
        <v>50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25">
        <v>41149</v>
      </c>
      <c r="T45" s="36">
        <v>20552</v>
      </c>
      <c r="U45" s="36">
        <v>566599</v>
      </c>
      <c r="V45" s="36"/>
      <c r="W45" s="36"/>
      <c r="X45" s="36"/>
    </row>
    <row r="46" spans="1:1589" ht="12" customHeight="1" x14ac:dyDescent="0.2">
      <c r="A46" s="14" t="s">
        <v>51</v>
      </c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1"/>
      <c r="M46" s="12"/>
      <c r="N46" s="12"/>
      <c r="O46" s="12"/>
      <c r="P46" s="12">
        <v>74867</v>
      </c>
      <c r="Q46" s="12">
        <v>120000</v>
      </c>
      <c r="R46" s="12">
        <v>120000</v>
      </c>
      <c r="S46" s="12">
        <v>100000</v>
      </c>
      <c r="T46" s="33">
        <v>129534</v>
      </c>
      <c r="U46" s="33">
        <v>125000</v>
      </c>
      <c r="V46" s="33">
        <v>100000</v>
      </c>
      <c r="W46" s="33">
        <v>114596.09</v>
      </c>
      <c r="X46" s="33">
        <v>41787.31</v>
      </c>
    </row>
    <row r="47" spans="1:1589" ht="12" customHeight="1" x14ac:dyDescent="0.2">
      <c r="A47" s="27" t="s">
        <v>82</v>
      </c>
      <c r="B47" s="35"/>
      <c r="C47" s="35"/>
      <c r="D47" s="35"/>
      <c r="E47" s="35"/>
      <c r="F47" s="35"/>
      <c r="G47" s="35"/>
      <c r="H47" s="35"/>
      <c r="I47" s="35"/>
      <c r="J47" s="35"/>
      <c r="K47" s="36"/>
      <c r="L47" s="35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>
        <v>45642.05</v>
      </c>
    </row>
    <row r="48" spans="1:1589" ht="12" customHeight="1" x14ac:dyDescent="0.2">
      <c r="A48" s="14" t="s">
        <v>79</v>
      </c>
      <c r="B48" s="32"/>
      <c r="C48" s="32"/>
      <c r="D48" s="32"/>
      <c r="E48" s="32"/>
      <c r="F48" s="32"/>
      <c r="G48" s="32"/>
      <c r="H48" s="32"/>
      <c r="I48" s="32"/>
      <c r="J48" s="32"/>
      <c r="K48" s="33"/>
      <c r="L48" s="32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>
        <v>24940</v>
      </c>
      <c r="X48" s="33"/>
    </row>
    <row r="49" spans="1:1589" ht="12" customHeight="1" x14ac:dyDescent="0.2">
      <c r="A49" s="27" t="s">
        <v>78</v>
      </c>
      <c r="B49" s="35"/>
      <c r="C49" s="35"/>
      <c r="D49" s="35"/>
      <c r="E49" s="35"/>
      <c r="F49" s="35"/>
      <c r="G49" s="35"/>
      <c r="H49" s="35"/>
      <c r="I49" s="35"/>
      <c r="J49" s="35"/>
      <c r="K49" s="36"/>
      <c r="L49" s="35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>
        <v>96016.07</v>
      </c>
      <c r="X49" s="36">
        <v>204054.96</v>
      </c>
    </row>
    <row r="50" spans="1:1589" ht="12" customHeight="1" x14ac:dyDescent="0.2">
      <c r="A50" s="14" t="s">
        <v>75</v>
      </c>
      <c r="B50" s="32"/>
      <c r="C50" s="32"/>
      <c r="D50" s="32"/>
      <c r="E50" s="32"/>
      <c r="F50" s="32"/>
      <c r="G50" s="32"/>
      <c r="H50" s="32"/>
      <c r="I50" s="32"/>
      <c r="J50" s="32"/>
      <c r="K50" s="33"/>
      <c r="L50" s="32"/>
      <c r="M50" s="33"/>
      <c r="N50" s="33"/>
      <c r="O50" s="33"/>
      <c r="P50" s="33"/>
      <c r="Q50" s="33"/>
      <c r="R50" s="33"/>
      <c r="S50" s="33"/>
      <c r="T50" s="33">
        <v>143476</v>
      </c>
      <c r="U50" s="33">
        <v>50000</v>
      </c>
      <c r="V50" s="33">
        <v>50000</v>
      </c>
      <c r="W50" s="33">
        <v>50000</v>
      </c>
      <c r="X50" s="33">
        <v>232125.85</v>
      </c>
    </row>
    <row r="51" spans="1:1589" s="9" customFormat="1" ht="12" customHeight="1" x14ac:dyDescent="0.2">
      <c r="A51" s="15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1"/>
      <c r="M51" s="12"/>
      <c r="N51" s="12"/>
      <c r="O51" s="12"/>
      <c r="P51" s="12"/>
      <c r="Q51" s="12"/>
      <c r="R51" s="12"/>
      <c r="S51" s="12"/>
      <c r="T51" s="39"/>
      <c r="U51" s="44"/>
      <c r="V51" s="44"/>
      <c r="W51" s="44"/>
      <c r="X51" s="44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  <c r="AMB51" s="6"/>
      <c r="AMC51" s="6"/>
      <c r="AMD51" s="6"/>
      <c r="AME51" s="6"/>
      <c r="AMF51" s="6"/>
      <c r="AMG51" s="6"/>
      <c r="AMH51" s="6"/>
      <c r="AMI51" s="6"/>
      <c r="AMJ51" s="6"/>
      <c r="AMK51" s="6"/>
      <c r="AML51" s="6"/>
      <c r="AMM51" s="6"/>
      <c r="AMN51" s="6"/>
      <c r="AMO51" s="6"/>
      <c r="AMP51" s="6"/>
      <c r="AMQ51" s="6"/>
      <c r="AMR51" s="6"/>
      <c r="AMS51" s="6"/>
      <c r="AMT51" s="6"/>
      <c r="AMU51" s="6"/>
      <c r="AMV51" s="6"/>
      <c r="AMW51" s="6"/>
      <c r="AMX51" s="6"/>
      <c r="AMY51" s="6"/>
      <c r="AMZ51" s="6"/>
      <c r="ANA51" s="6"/>
      <c r="ANB51" s="6"/>
      <c r="ANC51" s="6"/>
      <c r="AND51" s="6"/>
      <c r="ANE51" s="6"/>
      <c r="ANF51" s="6"/>
      <c r="ANG51" s="6"/>
      <c r="ANH51" s="6"/>
      <c r="ANI51" s="6"/>
      <c r="ANJ51" s="6"/>
      <c r="ANK51" s="6"/>
      <c r="ANL51" s="6"/>
      <c r="ANM51" s="6"/>
      <c r="ANN51" s="6"/>
      <c r="ANO51" s="6"/>
      <c r="ANP51" s="6"/>
      <c r="ANQ51" s="6"/>
      <c r="ANR51" s="6"/>
      <c r="ANS51" s="6"/>
      <c r="ANT51" s="6"/>
      <c r="ANU51" s="6"/>
      <c r="ANV51" s="6"/>
      <c r="ANW51" s="6"/>
      <c r="ANX51" s="6"/>
      <c r="ANY51" s="6"/>
      <c r="ANZ51" s="6"/>
      <c r="AOA51" s="6"/>
      <c r="AOB51" s="6"/>
      <c r="AOC51" s="6"/>
      <c r="AOD51" s="6"/>
      <c r="AOE51" s="6"/>
      <c r="AOF51" s="6"/>
      <c r="AOG51" s="6"/>
      <c r="AOH51" s="6"/>
      <c r="AOI51" s="6"/>
      <c r="AOJ51" s="6"/>
      <c r="AOK51" s="6"/>
      <c r="AOL51" s="6"/>
      <c r="AOM51" s="6"/>
      <c r="AON51" s="6"/>
      <c r="AOO51" s="6"/>
      <c r="AOP51" s="6"/>
      <c r="AOQ51" s="6"/>
      <c r="AOR51" s="6"/>
      <c r="AOS51" s="6"/>
      <c r="AOT51" s="6"/>
      <c r="AOU51" s="6"/>
      <c r="AOV51" s="6"/>
      <c r="AOW51" s="6"/>
      <c r="AOX51" s="6"/>
      <c r="AOY51" s="6"/>
      <c r="AOZ51" s="6"/>
      <c r="APA51" s="6"/>
      <c r="APB51" s="6"/>
      <c r="APC51" s="6"/>
      <c r="APD51" s="6"/>
      <c r="APE51" s="6"/>
      <c r="APF51" s="6"/>
      <c r="APG51" s="6"/>
      <c r="APH51" s="6"/>
      <c r="API51" s="6"/>
      <c r="APJ51" s="6"/>
      <c r="APK51" s="6"/>
      <c r="APL51" s="6"/>
      <c r="APM51" s="6"/>
      <c r="APN51" s="6"/>
      <c r="APO51" s="6"/>
      <c r="APP51" s="6"/>
      <c r="APQ51" s="6"/>
      <c r="APR51" s="6"/>
      <c r="APS51" s="6"/>
      <c r="APT51" s="6"/>
      <c r="APU51" s="6"/>
      <c r="APV51" s="6"/>
      <c r="APW51" s="6"/>
      <c r="APX51" s="6"/>
      <c r="APY51" s="6"/>
      <c r="APZ51" s="6"/>
      <c r="AQA51" s="6"/>
      <c r="AQB51" s="6"/>
      <c r="AQC51" s="6"/>
      <c r="AQD51" s="6"/>
      <c r="AQE51" s="6"/>
      <c r="AQF51" s="6"/>
      <c r="AQG51" s="6"/>
      <c r="AQH51" s="6"/>
      <c r="AQI51" s="6"/>
      <c r="AQJ51" s="6"/>
      <c r="AQK51" s="6"/>
      <c r="AQL51" s="6"/>
      <c r="AQM51" s="6"/>
      <c r="AQN51" s="6"/>
      <c r="AQO51" s="6"/>
      <c r="AQP51" s="6"/>
      <c r="AQQ51" s="6"/>
      <c r="AQR51" s="6"/>
      <c r="AQS51" s="6"/>
      <c r="AQT51" s="6"/>
      <c r="AQU51" s="6"/>
      <c r="AQV51" s="6"/>
      <c r="AQW51" s="6"/>
      <c r="AQX51" s="6"/>
      <c r="AQY51" s="6"/>
      <c r="AQZ51" s="6"/>
      <c r="ARA51" s="6"/>
      <c r="ARB51" s="6"/>
      <c r="ARC51" s="6"/>
      <c r="ARD51" s="6"/>
      <c r="ARE51" s="6"/>
      <c r="ARF51" s="6"/>
      <c r="ARG51" s="6"/>
      <c r="ARH51" s="6"/>
      <c r="ARI51" s="6"/>
      <c r="ARJ51" s="6"/>
      <c r="ARK51" s="6"/>
      <c r="ARL51" s="6"/>
      <c r="ARM51" s="6"/>
      <c r="ARN51" s="6"/>
      <c r="ARO51" s="6"/>
      <c r="ARP51" s="6"/>
      <c r="ARQ51" s="6"/>
      <c r="ARR51" s="6"/>
      <c r="ARS51" s="6"/>
      <c r="ART51" s="6"/>
      <c r="ARU51" s="6"/>
      <c r="ARV51" s="6"/>
      <c r="ARW51" s="6"/>
      <c r="ARX51" s="6"/>
      <c r="ARY51" s="6"/>
      <c r="ARZ51" s="6"/>
      <c r="ASA51" s="6"/>
      <c r="ASB51" s="6"/>
      <c r="ASC51" s="6"/>
      <c r="ASD51" s="6"/>
      <c r="ASE51" s="6"/>
      <c r="ASF51" s="6"/>
      <c r="ASG51" s="6"/>
      <c r="ASH51" s="6"/>
      <c r="ASI51" s="6"/>
      <c r="ASJ51" s="6"/>
      <c r="ASK51" s="6"/>
      <c r="ASL51" s="6"/>
      <c r="ASM51" s="6"/>
      <c r="ASN51" s="6"/>
      <c r="ASO51" s="6"/>
      <c r="ASP51" s="6"/>
      <c r="ASQ51" s="6"/>
      <c r="ASR51" s="6"/>
      <c r="ASS51" s="6"/>
      <c r="AST51" s="6"/>
      <c r="ASU51" s="6"/>
      <c r="ASV51" s="6"/>
      <c r="ASW51" s="6"/>
      <c r="ASX51" s="6"/>
      <c r="ASY51" s="6"/>
      <c r="ASZ51" s="6"/>
      <c r="ATA51" s="6"/>
      <c r="ATB51" s="6"/>
      <c r="ATC51" s="6"/>
      <c r="ATD51" s="6"/>
      <c r="ATE51" s="6"/>
      <c r="ATF51" s="6"/>
      <c r="ATG51" s="6"/>
      <c r="ATH51" s="6"/>
      <c r="ATI51" s="6"/>
      <c r="ATJ51" s="6"/>
      <c r="ATK51" s="6"/>
      <c r="ATL51" s="6"/>
      <c r="ATM51" s="6"/>
      <c r="ATN51" s="6"/>
      <c r="ATO51" s="6"/>
      <c r="ATP51" s="6"/>
      <c r="ATQ51" s="6"/>
      <c r="ATR51" s="6"/>
      <c r="ATS51" s="6"/>
      <c r="ATT51" s="6"/>
      <c r="ATU51" s="6"/>
      <c r="ATV51" s="6"/>
      <c r="ATW51" s="6"/>
      <c r="ATX51" s="6"/>
      <c r="ATY51" s="6"/>
      <c r="ATZ51" s="6"/>
      <c r="AUA51" s="6"/>
      <c r="AUB51" s="6"/>
      <c r="AUC51" s="6"/>
      <c r="AUD51" s="6"/>
      <c r="AUE51" s="6"/>
      <c r="AUF51" s="6"/>
      <c r="AUG51" s="6"/>
      <c r="AUH51" s="6"/>
      <c r="AUI51" s="6"/>
      <c r="AUJ51" s="6"/>
      <c r="AUK51" s="6"/>
      <c r="AUL51" s="6"/>
      <c r="AUM51" s="6"/>
      <c r="AUN51" s="6"/>
      <c r="AUO51" s="6"/>
      <c r="AUP51" s="6"/>
      <c r="AUQ51" s="6"/>
      <c r="AUR51" s="6"/>
      <c r="AUS51" s="6"/>
      <c r="AUT51" s="6"/>
      <c r="AUU51" s="6"/>
      <c r="AUV51" s="6"/>
      <c r="AUW51" s="6"/>
      <c r="AUX51" s="6"/>
      <c r="AUY51" s="6"/>
      <c r="AUZ51" s="6"/>
      <c r="AVA51" s="6"/>
      <c r="AVB51" s="6"/>
      <c r="AVC51" s="6"/>
      <c r="AVD51" s="6"/>
      <c r="AVE51" s="6"/>
      <c r="AVF51" s="6"/>
      <c r="AVG51" s="6"/>
      <c r="AVH51" s="6"/>
      <c r="AVI51" s="6"/>
      <c r="AVJ51" s="6"/>
      <c r="AVK51" s="6"/>
      <c r="AVL51" s="6"/>
      <c r="AVM51" s="6"/>
      <c r="AVN51" s="6"/>
      <c r="AVO51" s="6"/>
      <c r="AVP51" s="6"/>
      <c r="AVQ51" s="6"/>
      <c r="AVR51" s="6"/>
      <c r="AVS51" s="6"/>
      <c r="AVT51" s="6"/>
      <c r="AVU51" s="6"/>
      <c r="AVV51" s="6"/>
      <c r="AVW51" s="6"/>
      <c r="AVX51" s="6"/>
      <c r="AVY51" s="6"/>
      <c r="AVZ51" s="6"/>
      <c r="AWA51" s="6"/>
      <c r="AWB51" s="6"/>
      <c r="AWC51" s="6"/>
      <c r="AWD51" s="6"/>
      <c r="AWE51" s="6"/>
      <c r="AWF51" s="6"/>
      <c r="AWG51" s="6"/>
      <c r="AWH51" s="6"/>
      <c r="AWI51" s="6"/>
      <c r="AWJ51" s="6"/>
      <c r="AWK51" s="6"/>
      <c r="AWL51" s="6"/>
      <c r="AWM51" s="6"/>
      <c r="AWN51" s="6"/>
      <c r="AWO51" s="6"/>
      <c r="AWP51" s="6"/>
      <c r="AWQ51" s="6"/>
      <c r="AWR51" s="6"/>
      <c r="AWS51" s="6"/>
      <c r="AWT51" s="6"/>
      <c r="AWU51" s="6"/>
      <c r="AWV51" s="6"/>
      <c r="AWW51" s="6"/>
      <c r="AWX51" s="6"/>
      <c r="AWY51" s="6"/>
      <c r="AWZ51" s="6"/>
      <c r="AXA51" s="6"/>
      <c r="AXB51" s="6"/>
      <c r="AXC51" s="6"/>
      <c r="AXD51" s="6"/>
      <c r="AXE51" s="6"/>
      <c r="AXF51" s="6"/>
      <c r="AXG51" s="6"/>
      <c r="AXH51" s="6"/>
      <c r="AXI51" s="6"/>
      <c r="AXJ51" s="6"/>
      <c r="AXK51" s="6"/>
      <c r="AXL51" s="6"/>
      <c r="AXM51" s="6"/>
      <c r="AXN51" s="6"/>
      <c r="AXO51" s="6"/>
      <c r="AXP51" s="6"/>
      <c r="AXQ51" s="6"/>
      <c r="AXR51" s="6"/>
      <c r="AXS51" s="6"/>
      <c r="AXT51" s="6"/>
      <c r="AXU51" s="6"/>
      <c r="AXV51" s="6"/>
      <c r="AXW51" s="6"/>
      <c r="AXX51" s="6"/>
      <c r="AXY51" s="6"/>
      <c r="AXZ51" s="6"/>
      <c r="AYA51" s="6"/>
      <c r="AYB51" s="6"/>
      <c r="AYC51" s="6"/>
      <c r="AYD51" s="6"/>
      <c r="AYE51" s="6"/>
      <c r="AYF51" s="6"/>
      <c r="AYG51" s="6"/>
      <c r="AYH51" s="6"/>
      <c r="AYI51" s="6"/>
      <c r="AYJ51" s="6"/>
      <c r="AYK51" s="6"/>
      <c r="AYL51" s="6"/>
      <c r="AYM51" s="6"/>
      <c r="AYN51" s="6"/>
      <c r="AYO51" s="6"/>
      <c r="AYP51" s="6"/>
      <c r="AYQ51" s="6"/>
      <c r="AYR51" s="6"/>
      <c r="AYS51" s="6"/>
      <c r="AYT51" s="6"/>
      <c r="AYU51" s="6"/>
      <c r="AYV51" s="6"/>
      <c r="AYW51" s="6"/>
      <c r="AYX51" s="6"/>
      <c r="AYY51" s="6"/>
      <c r="AYZ51" s="6"/>
      <c r="AZA51" s="6"/>
      <c r="AZB51" s="6"/>
      <c r="AZC51" s="6"/>
      <c r="AZD51" s="6"/>
      <c r="AZE51" s="6"/>
      <c r="AZF51" s="6"/>
      <c r="AZG51" s="6"/>
      <c r="AZH51" s="6"/>
      <c r="AZI51" s="6"/>
      <c r="AZJ51" s="6"/>
      <c r="AZK51" s="6"/>
      <c r="AZL51" s="6"/>
      <c r="AZM51" s="6"/>
      <c r="AZN51" s="6"/>
      <c r="AZO51" s="6"/>
      <c r="AZP51" s="6"/>
      <c r="AZQ51" s="6"/>
      <c r="AZR51" s="6"/>
      <c r="AZS51" s="6"/>
      <c r="AZT51" s="6"/>
      <c r="AZU51" s="6"/>
      <c r="AZV51" s="6"/>
      <c r="AZW51" s="6"/>
      <c r="AZX51" s="6"/>
      <c r="AZY51" s="6"/>
      <c r="AZZ51" s="6"/>
      <c r="BAA51" s="6"/>
      <c r="BAB51" s="6"/>
      <c r="BAC51" s="6"/>
      <c r="BAD51" s="6"/>
      <c r="BAE51" s="6"/>
      <c r="BAF51" s="6"/>
      <c r="BAG51" s="6"/>
      <c r="BAH51" s="6"/>
      <c r="BAI51" s="6"/>
      <c r="BAJ51" s="6"/>
      <c r="BAK51" s="6"/>
      <c r="BAL51" s="6"/>
      <c r="BAM51" s="6"/>
      <c r="BAN51" s="6"/>
      <c r="BAO51" s="6"/>
      <c r="BAP51" s="6"/>
      <c r="BAQ51" s="6"/>
      <c r="BAR51" s="6"/>
      <c r="BAS51" s="6"/>
      <c r="BAT51" s="6"/>
      <c r="BAU51" s="6"/>
      <c r="BAV51" s="6"/>
      <c r="BAW51" s="6"/>
      <c r="BAX51" s="6"/>
      <c r="BAY51" s="6"/>
      <c r="BAZ51" s="6"/>
      <c r="BBA51" s="6"/>
      <c r="BBB51" s="6"/>
      <c r="BBC51" s="6"/>
      <c r="BBD51" s="6"/>
      <c r="BBE51" s="6"/>
      <c r="BBF51" s="6"/>
      <c r="BBG51" s="6"/>
      <c r="BBH51" s="6"/>
      <c r="BBI51" s="6"/>
      <c r="BBJ51" s="6"/>
      <c r="BBK51" s="6"/>
      <c r="BBL51" s="6"/>
      <c r="BBM51" s="6"/>
      <c r="BBN51" s="6"/>
      <c r="BBO51" s="6"/>
      <c r="BBP51" s="6"/>
      <c r="BBQ51" s="6"/>
      <c r="BBR51" s="6"/>
      <c r="BBS51" s="6"/>
      <c r="BBT51" s="6"/>
      <c r="BBU51" s="6"/>
      <c r="BBV51" s="6"/>
      <c r="BBW51" s="6"/>
      <c r="BBX51" s="6"/>
      <c r="BBY51" s="6"/>
      <c r="BBZ51" s="6"/>
      <c r="BCA51" s="6"/>
      <c r="BCB51" s="6"/>
      <c r="BCC51" s="6"/>
      <c r="BCD51" s="6"/>
      <c r="BCE51" s="6"/>
      <c r="BCF51" s="6"/>
      <c r="BCG51" s="6"/>
      <c r="BCH51" s="6"/>
      <c r="BCI51" s="6"/>
      <c r="BCJ51" s="6"/>
      <c r="BCK51" s="6"/>
      <c r="BCL51" s="6"/>
      <c r="BCM51" s="6"/>
      <c r="BCN51" s="6"/>
      <c r="BCO51" s="6"/>
      <c r="BCP51" s="6"/>
      <c r="BCQ51" s="6"/>
      <c r="BCR51" s="6"/>
      <c r="BCS51" s="6"/>
      <c r="BCT51" s="6"/>
      <c r="BCU51" s="6"/>
      <c r="BCV51" s="6"/>
      <c r="BCW51" s="6"/>
      <c r="BCX51" s="6"/>
      <c r="BCY51" s="6"/>
      <c r="BCZ51" s="6"/>
      <c r="BDA51" s="6"/>
      <c r="BDB51" s="6"/>
      <c r="BDC51" s="6"/>
      <c r="BDD51" s="6"/>
      <c r="BDE51" s="6"/>
      <c r="BDF51" s="6"/>
      <c r="BDG51" s="6"/>
      <c r="BDH51" s="6"/>
      <c r="BDI51" s="6"/>
      <c r="BDJ51" s="6"/>
      <c r="BDK51" s="6"/>
      <c r="BDL51" s="6"/>
      <c r="BDM51" s="6"/>
      <c r="BDN51" s="6"/>
      <c r="BDO51" s="6"/>
      <c r="BDP51" s="6"/>
      <c r="BDQ51" s="6"/>
      <c r="BDR51" s="6"/>
      <c r="BDS51" s="6"/>
      <c r="BDT51" s="6"/>
      <c r="BDU51" s="6"/>
      <c r="BDV51" s="6"/>
      <c r="BDW51" s="6"/>
      <c r="BDX51" s="6"/>
      <c r="BDY51" s="6"/>
      <c r="BDZ51" s="6"/>
      <c r="BEA51" s="6"/>
      <c r="BEB51" s="6"/>
      <c r="BEC51" s="6"/>
      <c r="BED51" s="6"/>
      <c r="BEE51" s="6"/>
      <c r="BEF51" s="6"/>
      <c r="BEG51" s="6"/>
      <c r="BEH51" s="6"/>
      <c r="BEI51" s="6"/>
      <c r="BEJ51" s="6"/>
      <c r="BEK51" s="6"/>
      <c r="BEL51" s="6"/>
      <c r="BEM51" s="6"/>
      <c r="BEN51" s="6"/>
      <c r="BEO51" s="6"/>
      <c r="BEP51" s="6"/>
      <c r="BEQ51" s="6"/>
      <c r="BER51" s="6"/>
      <c r="BES51" s="6"/>
      <c r="BET51" s="6"/>
      <c r="BEU51" s="6"/>
      <c r="BEV51" s="6"/>
      <c r="BEW51" s="6"/>
      <c r="BEX51" s="6"/>
      <c r="BEY51" s="6"/>
      <c r="BEZ51" s="6"/>
      <c r="BFA51" s="6"/>
      <c r="BFB51" s="6"/>
      <c r="BFC51" s="6"/>
      <c r="BFD51" s="6"/>
      <c r="BFE51" s="6"/>
      <c r="BFF51" s="6"/>
      <c r="BFG51" s="6"/>
      <c r="BFH51" s="6"/>
      <c r="BFI51" s="6"/>
      <c r="BFJ51" s="6"/>
      <c r="BFK51" s="6"/>
      <c r="BFL51" s="6"/>
      <c r="BFM51" s="6"/>
      <c r="BFN51" s="6"/>
      <c r="BFO51" s="6"/>
      <c r="BFP51" s="6"/>
      <c r="BFQ51" s="6"/>
      <c r="BFR51" s="6"/>
      <c r="BFS51" s="6"/>
      <c r="BFT51" s="6"/>
      <c r="BFU51" s="6"/>
      <c r="BFV51" s="6"/>
      <c r="BFW51" s="6"/>
      <c r="BFX51" s="6"/>
      <c r="BFY51" s="6"/>
      <c r="BFZ51" s="6"/>
      <c r="BGA51" s="6"/>
      <c r="BGB51" s="6"/>
      <c r="BGC51" s="6"/>
      <c r="BGD51" s="6"/>
      <c r="BGE51" s="6"/>
      <c r="BGF51" s="6"/>
      <c r="BGG51" s="6"/>
      <c r="BGH51" s="6"/>
      <c r="BGI51" s="6"/>
      <c r="BGJ51" s="6"/>
      <c r="BGK51" s="6"/>
      <c r="BGL51" s="6"/>
      <c r="BGM51" s="6"/>
      <c r="BGN51" s="6"/>
      <c r="BGO51" s="6"/>
      <c r="BGP51" s="6"/>
      <c r="BGQ51" s="6"/>
      <c r="BGR51" s="6"/>
      <c r="BGS51" s="6"/>
      <c r="BGT51" s="6"/>
      <c r="BGU51" s="6"/>
      <c r="BGV51" s="6"/>
      <c r="BGW51" s="6"/>
      <c r="BGX51" s="6"/>
      <c r="BGY51" s="6"/>
      <c r="BGZ51" s="6"/>
      <c r="BHA51" s="6"/>
      <c r="BHB51" s="6"/>
      <c r="BHC51" s="6"/>
      <c r="BHD51" s="6"/>
      <c r="BHE51" s="6"/>
      <c r="BHF51" s="6"/>
      <c r="BHG51" s="6"/>
      <c r="BHH51" s="6"/>
      <c r="BHI51" s="6"/>
      <c r="BHJ51" s="6"/>
      <c r="BHK51" s="6"/>
      <c r="BHL51" s="6"/>
      <c r="BHM51" s="6"/>
      <c r="BHN51" s="6"/>
      <c r="BHO51" s="6"/>
      <c r="BHP51" s="6"/>
      <c r="BHQ51" s="6"/>
      <c r="BHR51" s="6"/>
      <c r="BHS51" s="6"/>
      <c r="BHT51" s="6"/>
      <c r="BHU51" s="6"/>
      <c r="BHV51" s="6"/>
      <c r="BHW51" s="6"/>
      <c r="BHX51" s="6"/>
      <c r="BHY51" s="6"/>
      <c r="BHZ51" s="6"/>
      <c r="BIA51" s="6"/>
      <c r="BIB51" s="6"/>
      <c r="BIC51" s="6"/>
    </row>
    <row r="52" spans="1:1589" ht="12" customHeight="1" x14ac:dyDescent="0.2">
      <c r="A52" s="21" t="s">
        <v>60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2">
        <v>831969</v>
      </c>
      <c r="R52" s="22">
        <v>662599</v>
      </c>
      <c r="S52" s="22">
        <v>1585042.78</v>
      </c>
      <c r="T52" s="34">
        <v>1947004.56</v>
      </c>
      <c r="U52" s="34">
        <v>2503653</v>
      </c>
      <c r="V52" s="34">
        <v>2682874</v>
      </c>
      <c r="W52" s="34">
        <v>1895456</v>
      </c>
      <c r="X52" s="34">
        <v>1551369</v>
      </c>
    </row>
    <row r="53" spans="1:1589" ht="12" customHeight="1" x14ac:dyDescent="0.2">
      <c r="A53" s="13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1"/>
      <c r="M53" s="12"/>
      <c r="N53" s="12"/>
      <c r="O53" s="12"/>
      <c r="P53" s="12"/>
      <c r="Q53" s="12"/>
      <c r="R53" s="12"/>
      <c r="S53" s="12"/>
      <c r="T53" s="33"/>
      <c r="U53" s="46"/>
      <c r="V53" s="46"/>
      <c r="W53" s="46"/>
      <c r="X53" s="46"/>
    </row>
    <row r="54" spans="1:1589" ht="12" customHeight="1" x14ac:dyDescent="0.2">
      <c r="A54" s="21" t="s">
        <v>19</v>
      </c>
      <c r="B54" s="22">
        <v>53422045</v>
      </c>
      <c r="C54" s="22">
        <v>57647942</v>
      </c>
      <c r="D54" s="22">
        <v>57235759</v>
      </c>
      <c r="E54" s="22">
        <v>55502114</v>
      </c>
      <c r="F54" s="22">
        <v>61482369.000000007</v>
      </c>
      <c r="G54" s="22">
        <v>61958015</v>
      </c>
      <c r="H54" s="22">
        <v>51902720.799999997</v>
      </c>
      <c r="I54" s="22">
        <v>53347417</v>
      </c>
      <c r="J54" s="22">
        <v>52399396</v>
      </c>
      <c r="K54" s="22">
        <v>50023062</v>
      </c>
      <c r="L54" s="22">
        <v>50601864</v>
      </c>
      <c r="M54" s="22">
        <v>55223365</v>
      </c>
      <c r="N54" s="22">
        <v>55754146.679999992</v>
      </c>
      <c r="O54" s="22">
        <v>59605029.219999999</v>
      </c>
      <c r="P54" s="22">
        <v>53680965.139999993</v>
      </c>
      <c r="Q54" s="22"/>
      <c r="R54" s="22"/>
      <c r="S54" s="22"/>
      <c r="T54" s="34"/>
      <c r="U54" s="45"/>
      <c r="V54" s="45"/>
      <c r="W54" s="45"/>
      <c r="X54" s="45"/>
    </row>
    <row r="55" spans="1:1589" ht="12" customHeight="1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32"/>
      <c r="U55" s="43"/>
      <c r="V55" s="43"/>
      <c r="W55" s="43"/>
      <c r="X55" s="43"/>
    </row>
    <row r="56" spans="1:1589" ht="12" customHeight="1" x14ac:dyDescent="0.2">
      <c r="A56" s="21" t="s">
        <v>61</v>
      </c>
      <c r="B56" s="22">
        <v>6000000</v>
      </c>
      <c r="C56" s="22">
        <v>1873084</v>
      </c>
      <c r="D56" s="22">
        <v>2746483</v>
      </c>
      <c r="E56" s="22">
        <v>3296362</v>
      </c>
      <c r="F56" s="22">
        <v>2586065</v>
      </c>
      <c r="G56" s="22">
        <v>1182059</v>
      </c>
      <c r="H56" s="22">
        <v>1296533</v>
      </c>
      <c r="I56" s="22">
        <v>2300000</v>
      </c>
      <c r="J56" s="22">
        <v>2283705</v>
      </c>
      <c r="K56" s="22">
        <v>2500000</v>
      </c>
      <c r="L56" s="22">
        <v>2617000</v>
      </c>
      <c r="M56" s="22">
        <v>2861690</v>
      </c>
      <c r="N56" s="22">
        <v>2807111.93</v>
      </c>
      <c r="O56" s="22">
        <v>2993470.04</v>
      </c>
      <c r="P56" s="22">
        <v>3040000</v>
      </c>
      <c r="Q56" s="22"/>
      <c r="R56" s="22"/>
      <c r="S56" s="22"/>
      <c r="T56" s="34"/>
      <c r="U56" s="45"/>
      <c r="V56" s="45"/>
      <c r="W56" s="45"/>
      <c r="X56" s="45"/>
    </row>
    <row r="57" spans="1:1589" ht="12" customHeight="1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32"/>
      <c r="U57" s="43"/>
      <c r="V57" s="43"/>
      <c r="W57" s="43"/>
      <c r="X57" s="43"/>
    </row>
    <row r="58" spans="1:1589" ht="12" customHeight="1" x14ac:dyDescent="0.2">
      <c r="A58" s="21" t="s">
        <v>20</v>
      </c>
      <c r="B58" s="22">
        <v>59422045</v>
      </c>
      <c r="C58" s="22">
        <v>59521026</v>
      </c>
      <c r="D58" s="22">
        <v>59982242</v>
      </c>
      <c r="E58" s="22">
        <v>58798476</v>
      </c>
      <c r="F58" s="22">
        <v>64974645.150000006</v>
      </c>
      <c r="G58" s="22">
        <v>63140074</v>
      </c>
      <c r="H58" s="22">
        <v>53199253.799999997</v>
      </c>
      <c r="I58" s="22">
        <v>55647417</v>
      </c>
      <c r="J58" s="22">
        <v>54683101</v>
      </c>
      <c r="K58" s="22">
        <v>52523062</v>
      </c>
      <c r="L58" s="22">
        <v>53218864</v>
      </c>
      <c r="M58" s="22">
        <v>58085055</v>
      </c>
      <c r="N58" s="22">
        <v>58561258.609999992</v>
      </c>
      <c r="O58" s="22">
        <v>62598499.259999998</v>
      </c>
      <c r="P58" s="22">
        <v>56720965.139999993</v>
      </c>
      <c r="Q58" s="22">
        <v>59670414</v>
      </c>
      <c r="R58" s="22">
        <v>61106003</v>
      </c>
      <c r="S58" s="22">
        <f t="shared" ref="S58:X58" si="5">S52+S41+S30+S19+S12+S5</f>
        <v>62236519.780000001</v>
      </c>
      <c r="T58" s="34">
        <f t="shared" si="5"/>
        <v>63743781.560000002</v>
      </c>
      <c r="U58" s="34">
        <f t="shared" si="5"/>
        <v>65624088</v>
      </c>
      <c r="V58" s="34">
        <f t="shared" si="5"/>
        <v>64499565.880000003</v>
      </c>
      <c r="W58" s="34">
        <f t="shared" si="5"/>
        <v>64006009.459999993</v>
      </c>
      <c r="X58" s="34">
        <f t="shared" si="5"/>
        <v>64471454.070000008</v>
      </c>
    </row>
    <row r="60" spans="1:1589" x14ac:dyDescent="0.2">
      <c r="A60" s="16" t="s">
        <v>34</v>
      </c>
    </row>
    <row r="61" spans="1:1589" x14ac:dyDescent="0.2">
      <c r="A61" s="17" t="s">
        <v>40</v>
      </c>
    </row>
    <row r="62" spans="1:1589" x14ac:dyDescent="0.2">
      <c r="A62" s="17" t="s">
        <v>44</v>
      </c>
    </row>
    <row r="63" spans="1:1589" x14ac:dyDescent="0.2">
      <c r="A63" s="17" t="s">
        <v>43</v>
      </c>
    </row>
    <row r="64" spans="1:1589" x14ac:dyDescent="0.2">
      <c r="A64" s="17" t="s">
        <v>65</v>
      </c>
    </row>
    <row r="65" spans="1:1" x14ac:dyDescent="0.2">
      <c r="A65" s="16" t="s">
        <v>66</v>
      </c>
    </row>
    <row r="66" spans="1:1" x14ac:dyDescent="0.2">
      <c r="A66" s="18" t="s">
        <v>52</v>
      </c>
    </row>
    <row r="67" spans="1:1" x14ac:dyDescent="0.2">
      <c r="A67" s="18" t="s">
        <v>70</v>
      </c>
    </row>
    <row r="69" spans="1:1" x14ac:dyDescent="0.2">
      <c r="A69" s="16" t="s">
        <v>3</v>
      </c>
    </row>
  </sheetData>
  <mergeCells count="1">
    <mergeCell ref="A2:A3"/>
  </mergeCells>
  <pageMargins left="0.7" right="0.7" top="0.78740157499999996" bottom="0.78740157499999996" header="0.3" footer="0.3"/>
  <pageSetup paperSize="9" scale="67" orientation="portrait" r:id="rId1"/>
  <colBreaks count="1" manualBreakCount="1">
    <brk id="10" max="6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8_datenreihe_d"/>
    <f:field ref="objsubject" par="" edit="true" text=""/>
    <f:field ref="objcreatedby" par="" text="Bühlmann, Monique, BLW"/>
    <f:field ref="objcreatedat" par="" text="26.12.2018 11:41:14"/>
    <f:field ref="objchangedby" par="" text="Bühlmann, Monique, BLW"/>
    <f:field ref="objmodifiedat" par="" text="26.12.2018 11:42:05"/>
    <f:field ref="doc_FSCFOLIO_1_1001_FieldDocumentNumber" par="" text=""/>
    <f:field ref="doc_FSCFOLIO_1_1001_FieldSubject" par="" edit="true" text=""/>
    <f:field ref="FSCFOLIO_1_1001_FieldCurrentUser" par="" text="BLW Paolo Degiorgi"/>
    <f:field ref="CCAPRECONFIG_15_1001_Objektname" par="" edit="true" text="2_ausgaben_qualitaets-und_absatzfoerderung_1999-2018_datenreihe_d"/>
    <f:field ref="CHPRECONFIG_1_1001_Objektname" par="" edit="true" text="2_ausgaben_qualitaets-und_absatzfoerderung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Bovigny-Ackermann Karin BLW</cp:lastModifiedBy>
  <cp:lastPrinted>2015-09-09T08:35:24Z</cp:lastPrinted>
  <dcterms:created xsi:type="dcterms:W3CDTF">2011-09-15T10:17:54Z</dcterms:created>
  <dcterms:modified xsi:type="dcterms:W3CDTF">2022-10-12T06:40:33Z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2018-12-26T11:41:14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2_ausgaben_qualitaets-und_absatzfoerderung_1999-2018_datenreihe_d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*COO.2101.101.7.1381656*</vt:lpwstr>
  </property>
  <property fmtid="{D5CDD505-2E9C-101B-9397-08002B2CF9AE}" pid="78" name="FSC#COOELAK@1.1001:RefBarCode">
    <vt:lpwstr>*COO.2101.101.2.1381594*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paolo.degiorgi@blw.admin.ch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COO.2101.101.7.1381656</vt:lpwstr>
  </property>
  <property fmtid="{D5CDD505-2E9C-101B-9397-08002B2CF9AE}" pid="124" name="FSC#FSCFOLIO@1.1001:docpropproject">
    <vt:lpwstr/>
  </property>
</Properties>
</file>